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showInkAnnotation="0" codeName="ThisWorkbook" defaultThemeVersion="124226"/>
  <mc:AlternateContent xmlns:mc="http://schemas.openxmlformats.org/markup-compatibility/2006">
    <mc:Choice Requires="x15">
      <x15ac:absPath xmlns:x15ac="http://schemas.microsoft.com/office/spreadsheetml/2010/11/ac" url="D:\1- Data-Drive\5- Website\WP-Website-April206 (GoDadddy)\go-dadday web-uploads\Fees\"/>
    </mc:Choice>
  </mc:AlternateContent>
  <xr:revisionPtr revIDLastSave="0" documentId="13_ncr:1_{BE989F69-724D-48F5-8D1E-BBA9DAEDFC40}" xr6:coauthVersionLast="47" xr6:coauthVersionMax="47" xr10:uidLastSave="{00000000-0000-0000-0000-000000000000}"/>
  <bookViews>
    <workbookView xWindow="-120" yWindow="-120" windowWidth="29040" windowHeight="15720" xr2:uid="{00000000-000D-0000-FFFF-FFFF00000000}"/>
  </bookViews>
  <sheets>
    <sheet name="FEE" sheetId="3" r:id="rId1"/>
    <sheet name="2025-2026 العالمية" sheetId="9" state="hidden" r:id="rId2"/>
    <sheet name="AY2023-24 Fee-structure" sheetId="7" state="hidden" r:id="rId3"/>
    <sheet name="AY2022-23 Fee-structure" sheetId="6" state="hidden" r:id="rId4"/>
    <sheet name="2018-19" sheetId="5" state="hidden" r:id="rId5"/>
    <sheet name="Sheet-old" sheetId="4" state="hidden" r:id="rId6"/>
  </sheets>
  <definedNames>
    <definedName name="_xlnm._FilterDatabase" localSheetId="0" hidden="1">FEE!$A$6:$J$21</definedName>
    <definedName name="CASH">FEE!$B$503:$C$517</definedName>
    <definedName name="grade">FEE!$B$502:$B$517</definedName>
    <definedName name="_xlnm.Print_Area" localSheetId="0">FEE!$A$1:$J$95</definedName>
    <definedName name="table">FEE!$B$502:$C$517</definedName>
  </definedNames>
  <calcPr calcId="191029"/>
</workbook>
</file>

<file path=xl/calcChain.xml><?xml version="1.0" encoding="utf-8"?>
<calcChain xmlns="http://schemas.openxmlformats.org/spreadsheetml/2006/main">
  <c r="H540" i="3" l="1"/>
  <c r="H539" i="3"/>
  <c r="H538" i="3"/>
  <c r="H537" i="3"/>
  <c r="G538" i="3"/>
  <c r="G537" i="3"/>
  <c r="G10" i="3"/>
  <c r="H10" i="3"/>
  <c r="I10" i="3"/>
  <c r="G11" i="3"/>
  <c r="H11" i="3"/>
  <c r="I11" i="3"/>
  <c r="G12" i="3"/>
  <c r="H12" i="3"/>
  <c r="I12" i="3"/>
  <c r="G13" i="3"/>
  <c r="H13" i="3"/>
  <c r="I13" i="3"/>
  <c r="G14" i="3"/>
  <c r="H14" i="3"/>
  <c r="I14" i="3"/>
  <c r="G15" i="3"/>
  <c r="H15" i="3"/>
  <c r="I15" i="3"/>
  <c r="G16" i="3"/>
  <c r="H16" i="3"/>
  <c r="I16" i="3"/>
  <c r="G17" i="3"/>
  <c r="H17" i="3"/>
  <c r="I17" i="3"/>
  <c r="G18" i="3"/>
  <c r="H18" i="3"/>
  <c r="I18" i="3"/>
  <c r="F10" i="3"/>
  <c r="F11" i="3"/>
  <c r="F12" i="3"/>
  <c r="F13" i="3"/>
  <c r="F14" i="3"/>
  <c r="F15" i="3"/>
  <c r="F16" i="3"/>
  <c r="F17" i="3"/>
  <c r="F18" i="3"/>
  <c r="H9" i="3"/>
  <c r="I9" i="3"/>
  <c r="G9" i="3"/>
  <c r="F9" i="3"/>
  <c r="H536" i="3"/>
  <c r="H535" i="3"/>
  <c r="H534" i="3"/>
  <c r="H533" i="3"/>
  <c r="H532" i="3"/>
  <c r="H531" i="3"/>
  <c r="H530" i="3"/>
  <c r="H529" i="3"/>
  <c r="H528" i="3"/>
  <c r="H527" i="3"/>
  <c r="H526" i="3"/>
  <c r="H525" i="3"/>
  <c r="H524" i="3"/>
  <c r="H523" i="3"/>
  <c r="G524" i="3"/>
  <c r="G525" i="3"/>
  <c r="G526" i="3"/>
  <c r="G527" i="3"/>
  <c r="G528" i="3"/>
  <c r="G529" i="3"/>
  <c r="G530" i="3"/>
  <c r="G531" i="3"/>
  <c r="G532" i="3"/>
  <c r="G535" i="3"/>
  <c r="G536" i="3"/>
  <c r="G533" i="3"/>
  <c r="G534" i="3"/>
  <c r="G539" i="3"/>
  <c r="G540" i="3"/>
  <c r="G523" i="3"/>
  <c r="G503" i="3"/>
  <c r="G504" i="3"/>
  <c r="G505" i="3"/>
  <c r="G506" i="3"/>
  <c r="G507" i="3"/>
  <c r="G508" i="3"/>
  <c r="G509" i="3"/>
  <c r="G510" i="3"/>
  <c r="G511" i="3"/>
  <c r="G512" i="3"/>
  <c r="G513" i="3"/>
  <c r="G514" i="3"/>
  <c r="G515" i="3"/>
  <c r="G516" i="3"/>
  <c r="G517" i="3"/>
  <c r="G518" i="3"/>
  <c r="F6" i="6"/>
  <c r="F7" i="6"/>
  <c r="F8" i="6"/>
  <c r="F9" i="6"/>
  <c r="F10" i="6"/>
  <c r="F11" i="6"/>
  <c r="F12" i="6"/>
  <c r="F13" i="6"/>
  <c r="F14" i="6"/>
  <c r="F15" i="6"/>
  <c r="F16" i="6"/>
  <c r="F17" i="6"/>
  <c r="F18" i="6"/>
  <c r="F19" i="6"/>
  <c r="F20" i="6"/>
  <c r="F5" i="6"/>
  <c r="F26" i="6"/>
  <c r="F27" i="6"/>
  <c r="F28" i="6"/>
  <c r="F29" i="6"/>
  <c r="F30" i="6"/>
  <c r="F31" i="6"/>
  <c r="F32" i="6"/>
  <c r="F33" i="6"/>
  <c r="F34" i="6"/>
  <c r="F35" i="6"/>
  <c r="F36" i="6"/>
  <c r="F37" i="6"/>
  <c r="F38" i="6"/>
  <c r="F25" i="6"/>
  <c r="D25" i="6"/>
  <c r="E25" i="6" s="1"/>
  <c r="J10" i="3" l="1"/>
  <c r="J12" i="3"/>
  <c r="J9" i="3"/>
  <c r="J11" i="3"/>
  <c r="E42" i="5"/>
  <c r="E41" i="5"/>
  <c r="F41" i="5" s="1"/>
  <c r="G41" i="5" s="1"/>
  <c r="E40" i="5"/>
  <c r="F40" i="5" s="1"/>
  <c r="G40" i="5" s="1"/>
  <c r="E39" i="5"/>
  <c r="F39" i="5" s="1"/>
  <c r="E38" i="5"/>
  <c r="F38" i="5" s="1"/>
  <c r="G38" i="5" s="1"/>
  <c r="E37" i="5"/>
  <c r="F37" i="5" s="1"/>
  <c r="G37" i="5" s="1"/>
  <c r="D34" i="5"/>
  <c r="E34" i="5" s="1"/>
  <c r="D33" i="5"/>
  <c r="E33" i="5" s="1"/>
  <c r="F33" i="5" s="1"/>
  <c r="G33" i="5" s="1"/>
  <c r="E32" i="5"/>
  <c r="E31" i="5"/>
  <c r="E30" i="5"/>
  <c r="E29" i="5"/>
  <c r="F29" i="5" s="1"/>
  <c r="G29" i="5" s="1"/>
  <c r="F31" i="5" l="1"/>
  <c r="G31" i="5" s="1"/>
  <c r="F34" i="5"/>
  <c r="G34" i="5" s="1"/>
  <c r="F30" i="5"/>
  <c r="G30" i="5" s="1"/>
  <c r="G39" i="5"/>
  <c r="F42" i="5"/>
  <c r="G42" i="5" s="1"/>
  <c r="F32" i="5"/>
  <c r="G32" i="5" s="1"/>
  <c r="F2" i="4"/>
  <c r="F12" i="4" s="1"/>
  <c r="I11" i="4"/>
  <c r="H11" i="4"/>
  <c r="G11" i="4"/>
  <c r="F11" i="4"/>
  <c r="I10" i="4"/>
  <c r="H10" i="4"/>
  <c r="G10" i="4"/>
  <c r="F10" i="4"/>
  <c r="I9" i="4"/>
  <c r="H9" i="4"/>
  <c r="G9" i="4"/>
  <c r="F9" i="4"/>
  <c r="I8" i="4"/>
  <c r="H8" i="4"/>
  <c r="G8" i="4"/>
  <c r="F8" i="4"/>
  <c r="I7" i="4"/>
  <c r="H7" i="4"/>
  <c r="G7" i="4"/>
  <c r="F7" i="4"/>
  <c r="I6" i="4"/>
  <c r="H6" i="4"/>
  <c r="G6" i="4"/>
  <c r="F6" i="4"/>
  <c r="I5" i="4"/>
  <c r="H5" i="4"/>
  <c r="G5" i="4"/>
  <c r="F5" i="4"/>
  <c r="I4" i="4"/>
  <c r="H4" i="4"/>
  <c r="G4" i="4"/>
  <c r="F4" i="4"/>
  <c r="I3" i="4"/>
  <c r="H3" i="4"/>
  <c r="G3" i="4"/>
  <c r="F3" i="4"/>
  <c r="J3" i="4" s="1"/>
  <c r="I2" i="4"/>
  <c r="I12" i="4" s="1"/>
  <c r="H2" i="4"/>
  <c r="H12" i="4" s="1"/>
  <c r="G2" i="4"/>
  <c r="G12" i="4" s="1"/>
  <c r="J4" i="4" l="1"/>
  <c r="J5" i="4"/>
  <c r="J6" i="4"/>
  <c r="J7" i="4"/>
  <c r="J8" i="4"/>
  <c r="J9" i="4"/>
  <c r="J10" i="4"/>
  <c r="J11" i="4"/>
  <c r="J2" i="4"/>
  <c r="J12" i="4" s="1"/>
  <c r="J13" i="3" l="1"/>
  <c r="J14" i="3"/>
  <c r="J17" i="3" l="1"/>
  <c r="J15" i="3"/>
  <c r="J16" i="3"/>
  <c r="J18" i="3"/>
  <c r="I19" i="3"/>
  <c r="F19" i="3"/>
  <c r="G19" i="3"/>
  <c r="H19" i="3"/>
  <c r="J19" i="3" l="1"/>
</calcChain>
</file>

<file path=xl/sharedStrings.xml><?xml version="1.0" encoding="utf-8"?>
<sst xmlns="http://schemas.openxmlformats.org/spreadsheetml/2006/main" count="311" uniqueCount="151">
  <si>
    <t>Grade</t>
  </si>
  <si>
    <t>Installments</t>
  </si>
  <si>
    <t>Cash only</t>
  </si>
  <si>
    <t>KG1</t>
  </si>
  <si>
    <t>KG2</t>
  </si>
  <si>
    <t>In case of using the bus you add :</t>
  </si>
  <si>
    <t>Ajman</t>
  </si>
  <si>
    <t>Dubai</t>
  </si>
  <si>
    <t>GRADE</t>
  </si>
  <si>
    <t>TOTAL</t>
  </si>
  <si>
    <t>STUDENT</t>
  </si>
  <si>
    <t>SUB - TOTAL</t>
  </si>
  <si>
    <t>CASH  ONLY</t>
  </si>
  <si>
    <t>LOCATION</t>
  </si>
  <si>
    <t>FIRST INST.</t>
  </si>
  <si>
    <t>SECOND INST.</t>
  </si>
  <si>
    <t>THIRD INST.</t>
  </si>
  <si>
    <t>FOURTH INST.</t>
  </si>
  <si>
    <t>2-WAY</t>
  </si>
  <si>
    <t>1-WAY</t>
  </si>
  <si>
    <t>BUS Service</t>
  </si>
  <si>
    <t>Private Transport</t>
  </si>
  <si>
    <t>TRANSPORTATION</t>
  </si>
  <si>
    <t>School</t>
  </si>
  <si>
    <t>Private</t>
  </si>
  <si>
    <t>MODE</t>
  </si>
  <si>
    <t>Madam/Fili/Mulaha</t>
  </si>
  <si>
    <t>OFFICIAL DOCUMENT</t>
  </si>
  <si>
    <t xml:space="preserve">Dhaid </t>
  </si>
  <si>
    <t xml:space="preserve">Sharjah </t>
  </si>
  <si>
    <t>2 trips</t>
  </si>
  <si>
    <t>1 trip</t>
  </si>
  <si>
    <t>Dubai 1</t>
  </si>
  <si>
    <t>Dubai-1</t>
  </si>
  <si>
    <t>Dubai-2</t>
  </si>
  <si>
    <t>Dhaid</t>
  </si>
  <si>
    <t>CHEQUE
NOV- 2016</t>
  </si>
  <si>
    <t>CHEQUE
JAN-2017</t>
  </si>
  <si>
    <t>CHEQUE
MAR-2017</t>
  </si>
  <si>
    <t>INSTAL</t>
  </si>
  <si>
    <t>UMQ</t>
  </si>
  <si>
    <t>Sharjah</t>
  </si>
  <si>
    <t>UMQ/B9-12</t>
  </si>
  <si>
    <t>Dubai 2 /Al Suoh</t>
  </si>
  <si>
    <t>2018/2019</t>
  </si>
  <si>
    <t>Total</t>
  </si>
  <si>
    <t>INSTALLMENTS</t>
  </si>
  <si>
    <t>Cheque-1
Nov-2018</t>
  </si>
  <si>
    <t>Cheque-2
Jan-2019</t>
  </si>
  <si>
    <t>Cheque-3
Mar-2019</t>
  </si>
  <si>
    <t>G1</t>
  </si>
  <si>
    <t>G2</t>
  </si>
  <si>
    <t>G3</t>
  </si>
  <si>
    <t>G4</t>
  </si>
  <si>
    <t>G5</t>
  </si>
  <si>
    <t>G6</t>
  </si>
  <si>
    <t>G7</t>
  </si>
  <si>
    <t>G8</t>
  </si>
  <si>
    <t>G9</t>
  </si>
  <si>
    <t>G10</t>
  </si>
  <si>
    <t>G11</t>
  </si>
  <si>
    <t>G12</t>
  </si>
  <si>
    <t>G13</t>
  </si>
  <si>
    <t>#</t>
  </si>
  <si>
    <t>500 AED will be added for the new student</t>
  </si>
  <si>
    <t>FS2 / KG1</t>
  </si>
  <si>
    <t>FS1 / Pre-KG</t>
  </si>
  <si>
    <t>Y1 / KG2</t>
  </si>
  <si>
    <t>Y2 / Gr1</t>
  </si>
  <si>
    <t>Y3 / Gr2</t>
  </si>
  <si>
    <t>Y5 / Gr4</t>
  </si>
  <si>
    <t>Y6 / Gr5</t>
  </si>
  <si>
    <t>Y7 / Gr6</t>
  </si>
  <si>
    <t>Y8 / Gr7</t>
  </si>
  <si>
    <t>Y9 / Gr8</t>
  </si>
  <si>
    <t>Y4 / Gr3</t>
  </si>
  <si>
    <t>Yr10 / Gr9</t>
  </si>
  <si>
    <t>Yr11 / Gr10</t>
  </si>
  <si>
    <t>Yr12 / Gr11</t>
  </si>
  <si>
    <t>Yr13 / Gr12</t>
  </si>
  <si>
    <t>YEAR /
GRADE</t>
  </si>
  <si>
    <t>Gr.13 (A-Levels)</t>
  </si>
  <si>
    <t>Cheque Nov-2022</t>
  </si>
  <si>
    <t>Cheque Jan-2023</t>
  </si>
  <si>
    <t>Cheque Mar-2023</t>
  </si>
  <si>
    <t>Dubai /Al Suyoh</t>
  </si>
  <si>
    <t>School Fee Installments, AY-2022-2023</t>
  </si>
  <si>
    <r>
      <rPr>
        <b/>
        <u/>
        <sz val="11.5"/>
        <rFont val="Arial"/>
        <family val="2"/>
      </rPr>
      <t xml:space="preserve">NOTE: 
</t>
    </r>
    <r>
      <rPr>
        <sz val="11.5"/>
        <rFont val="Arial"/>
        <family val="2"/>
      </rPr>
      <t>1. The Final Fee calculation will be as per the decision of the Accounts Department. 
2. A additional 500 AED will be added to the above fee structure for the NEW STUDENTS / ADMISSIONS
3. An AED 500 Charge will be applicable in case of Cancellation / Withdrawal or Failure to complete the registration procedures by the parent / guardian. 
4. In case of withdrawal or cancellation, textbooks &amp; uniform fees are not refundable. Transportation fees are as per the school fee refund policy. 
5. School Fees are Inclusive of Books, Educational Platforms and School Uniform.
6. Books carried over from any previous year and required by the student in their current academic year must be purchased separately from the bookstore. 
7. The above-mentioned fees for Year-12 (Grade-11), are inclusive of (3 AS-Level) Subjects. Further subject requests are subject to additional fee charges. 
8. The above-mentioned fees for Year-13 (Grade-12) are inclusive of (2 A2-Level) Subjects. Further subject requests are subject to additional fee charges. 
9. Additional fees for each registered subject calculated as per the CAIE Examination will be paid separately in cash at the accounts department during December / January of that academic year.  
10. Additional fees for the National and International Benchmark Exams such as: ACER, CAT4, PT-series, eTIMSS, PIRLS, PISA … etc. will be paid separately to the accounts department.
11. The above-mentioned fees are valid (until further notice).</t>
    </r>
  </si>
  <si>
    <r>
      <rPr>
        <b/>
        <sz val="13.5"/>
        <rFont val="Arial"/>
        <family val="2"/>
      </rPr>
      <t>ملاحظات:</t>
    </r>
    <r>
      <rPr>
        <sz val="13.5"/>
        <rFont val="Arial"/>
        <family val="2"/>
      </rPr>
      <t xml:space="preserve">
1.عند التّعارض بين هذه الحسابات وبين البيان الحسابيّ الصّادر من قسم الحسابات بالمدرسة ، يتـمّ الأخذ بالبيان الحسابيّ المدرسيّ.
2. تضاف 500 درهم في حال التسجيل الجديد .
3. يتم احتساب رسم وقدره 500 درهم عن كل طالب في حال الانسحاب أو الإلغاء أو تعذر إتمام عملية التسجيل في المدرسة.
4. تعتبر رسوم الكتب والزي المدرسي ( غير مستردة ) في حال انسحاب الطالب أو إلغاء التسجيل ، وتحتسب رسوم المواصلات بحسب آلية استرجاع الرسوم الدراسية.
5. الرسوم المدرسية تشمل الكتب والمنصات التعليمية والزي المدرسي.
6. الرسوم المدرسية لا تشمل رسوم الكتب التي وزعت في أعوام سابقة ، ويتعين على الطالب شراؤها من مخزن الكتب المدرسية.
7. الرسوم المدرسية الواردة أعلاه للسنة الثانية عشر (الصف الحادي عشر) تشمل ثلاث مواد (AS-Level) ، وتخضع للزيادة بتسجيل مواد إضافية.
8. الرسوم المدرسية الواردة أعلاه للسنة الثالثة عشر (الصف الثاني عشر) تشمل مادتي (A2-Level)، وتخضع للزيادة بتسجيل مواد إضافية.
9. تدفع رسوم امتحانات الثانوية البريطانية وتبعاتها ( نقداً ) فقط لدى مسؤول قسم الامتحانات ، في شهري ديسمبر / يناير من كل عام بشكل منفصل عن الرسوم الدراسية وذلك لكل مادة .
10. تدفع رسوم الامتحانات الدولية والوطنية ومنها على سبيل المثال -لا الحصر-:                                                             </t>
    </r>
    <r>
      <rPr>
        <sz val="12"/>
        <rFont val="Arial"/>
        <family val="2"/>
      </rPr>
      <t>(ACER, CAT4, PT-series, eTIMSS, PIRLS, PISA</t>
    </r>
    <r>
      <rPr>
        <sz val="13.5"/>
        <rFont val="Arial"/>
        <family val="2"/>
      </rPr>
      <t xml:space="preserve"> .. إلخ )  بشكل منفصل عن الرسوم الدراسية إلى قسم الحسابات في المدرسة.
11. تسري الرسوم المدرسية الواردة أعلاه  ( حتى إشعار آخر ) .</t>
    </r>
  </si>
  <si>
    <t>Cheque Nov-2023</t>
  </si>
  <si>
    <t>Cheque Jan-2024</t>
  </si>
  <si>
    <t>Cheque Mar-2024</t>
  </si>
  <si>
    <t>School Fees --  2023/2024 --  الرسوم المدرسية</t>
  </si>
  <si>
    <t>Years / Grade</t>
  </si>
  <si>
    <t>FS1</t>
  </si>
  <si>
    <t>Y 1 / KG2</t>
  </si>
  <si>
    <t>Y 2 / GR1</t>
  </si>
  <si>
    <t>Y 3 / GR2</t>
  </si>
  <si>
    <t>Y 4 / GR3</t>
  </si>
  <si>
    <t xml:space="preserve">Y 5 / GR4 </t>
  </si>
  <si>
    <t>Y 6 / GR5</t>
  </si>
  <si>
    <t>Y 7 / GR6</t>
  </si>
  <si>
    <t>Y 8 / GR7</t>
  </si>
  <si>
    <t>Y 9 / GR8</t>
  </si>
  <si>
    <t>Y 10 / GR9</t>
  </si>
  <si>
    <t>Y 11 / GR10</t>
  </si>
  <si>
    <t>Y 12 / GR11</t>
  </si>
  <si>
    <t>Y 13 / GR12</t>
  </si>
  <si>
    <t>A-level</t>
  </si>
  <si>
    <t>Sharjah ( 2 Ways ) الشارقة</t>
  </si>
  <si>
    <t>Sharjah ( 1 Way ) الشارقة</t>
  </si>
  <si>
    <t>Ajman ( 2 Ways ) عجمان</t>
  </si>
  <si>
    <t>Ajman ( 1 Way ) عجمان</t>
  </si>
  <si>
    <t>Dubai ( 2 Ways ) دبي</t>
  </si>
  <si>
    <t>Dubai ( 1 Way ) دبي</t>
  </si>
  <si>
    <t>Al Suoh ( 2 Ways ) السيوح</t>
  </si>
  <si>
    <t>Al Suoh ( 1 Way ) السيوح</t>
  </si>
  <si>
    <t>UMQ/B9-12 ( 2 Ways ) ام القوين/جسر 9/10/11</t>
  </si>
  <si>
    <t>UMQ/B9-12 ( 1 Way )  ام القوين/جسر 9/10/11</t>
  </si>
  <si>
    <t>Dhaid ( 2 Ways ) الذيد</t>
  </si>
  <si>
    <t>Dhaid ( 1 Way ) الذيد</t>
  </si>
  <si>
    <t>Madam/Fili/Mulaha ( 2 Ways ) المدام/فلي/مليحة</t>
  </si>
  <si>
    <t>Madam/Fili/Mulaha ( 1 Way ) المدام/فلي/مليحة</t>
  </si>
  <si>
    <t>Brdj. 9 to 12</t>
  </si>
  <si>
    <t>Al Suoh</t>
  </si>
  <si>
    <t>Umm Al Quwain</t>
  </si>
  <si>
    <t>Cheque Nov-2025</t>
  </si>
  <si>
    <t>Cheque Jan-2026</t>
  </si>
  <si>
    <t>Cheque Mar-2026</t>
  </si>
  <si>
    <t>School Fees --  2025/2026 --  الرسوم المدرسية</t>
  </si>
  <si>
    <t>Years / Grade //// الصف / السنة</t>
  </si>
  <si>
    <t>Total - المجموع</t>
  </si>
  <si>
    <t>( 500 درهم ) تسجيل (للطالب الجديد فقط)</t>
  </si>
  <si>
    <t>Brdj. 9 to 12 ( 2 Ways ) جسر 9/10/11</t>
  </si>
  <si>
    <t>Brdj. 9 to 12 ( 1 Way )  جسر 9/10/11</t>
  </si>
  <si>
    <t>Umm Al Quwain ( 2 Ways ) ام القوين</t>
  </si>
  <si>
    <t>Umm Al Quwain ( 1 Way )  ام القوين</t>
  </si>
  <si>
    <t>Madam/Fili/Mulaha/Jabal Ali ( 2 Ways ) جبل علي/المدام/فلي/مليحة</t>
  </si>
  <si>
    <t>Madam/Fili/Mulaha/Jabal Ali ( 1 Way ) جبل علي/المدام/فلي/مليحة</t>
  </si>
  <si>
    <t>Year/Grade</t>
  </si>
  <si>
    <t>A-Levels</t>
  </si>
  <si>
    <t>Total from down</t>
  </si>
  <si>
    <t>Jabal Ali</t>
  </si>
  <si>
    <t>Date of Update: Thursday, May 01, 2025</t>
  </si>
  <si>
    <t>تاريخ التحديث: الخميس 01 مايو 2025</t>
  </si>
  <si>
    <r>
      <rPr>
        <b/>
        <sz val="22"/>
        <color indexed="18"/>
        <rFont val="Berlin Sans FB Demi"/>
        <family val="2"/>
      </rPr>
      <t>FEE CALCULATION</t>
    </r>
    <r>
      <rPr>
        <b/>
        <sz val="18"/>
        <color indexed="18"/>
        <rFont val="Arial"/>
        <family val="2"/>
      </rPr>
      <t xml:space="preserve">
AY-2026-2027</t>
    </r>
  </si>
  <si>
    <t>CHEQUE
NOV- 2026</t>
  </si>
  <si>
    <t>CHEQUE
JAN-2027</t>
  </si>
  <si>
    <t>CHEQUE
MAR-2027</t>
  </si>
  <si>
    <r>
      <rPr>
        <b/>
        <u/>
        <sz val="12.5"/>
        <rFont val="Arial"/>
        <family val="2"/>
      </rPr>
      <t>MODE OF PAYMENT:</t>
    </r>
    <r>
      <rPr>
        <sz val="12.5"/>
        <rFont val="Arial"/>
        <family val="2"/>
      </rPr>
      <t xml:space="preserve">
          </t>
    </r>
    <r>
      <rPr>
        <u/>
        <sz val="12.5"/>
        <rFont val="Arial"/>
        <family val="2"/>
      </rPr>
      <t xml:space="preserve">Option-1: </t>
    </r>
    <r>
      <rPr>
        <sz val="12.5"/>
        <rFont val="Arial"/>
        <family val="2"/>
      </rPr>
      <t xml:space="preserve">FULL PAYMENT by CASH at the beginning of the academic year.
          </t>
    </r>
    <r>
      <rPr>
        <u/>
        <sz val="12.5"/>
        <rFont val="Arial"/>
        <family val="2"/>
      </rPr>
      <t xml:space="preserve">Option-2: </t>
    </r>
    <r>
      <rPr>
        <sz val="12.5"/>
        <rFont val="Arial"/>
        <family val="2"/>
      </rPr>
      <t xml:space="preserve">ALL INSTALLMENTS at the SAME TIME,
                          1 cash and 3 cheques as follows:
                                        1st Payment: Cash
                                        2nd Payment: Cheque - November-2026
                                        3rd Payment: Cheque - January-2027
                                        4th Payment: Cheque - March-2027
Cheques should be written in favour of (AL ANSAR INTERNATIONAL SCHOOL) OR (مدرسة الأنصار العالمية) </t>
    </r>
  </si>
  <si>
    <r>
      <rPr>
        <b/>
        <u/>
        <sz val="15"/>
        <rFont val="Arial"/>
        <family val="2"/>
      </rPr>
      <t xml:space="preserve">خيارات دفع الرسوم : </t>
    </r>
    <r>
      <rPr>
        <sz val="15"/>
        <rFont val="Arial"/>
        <family val="2"/>
      </rPr>
      <t xml:space="preserve">
</t>
    </r>
    <r>
      <rPr>
        <u/>
        <sz val="15"/>
        <rFont val="Arial"/>
        <family val="2"/>
      </rPr>
      <t>الخيار الأول:</t>
    </r>
    <r>
      <rPr>
        <sz val="15"/>
        <rFont val="Arial"/>
        <family val="2"/>
      </rPr>
      <t xml:space="preserve"> دفع كامل المبلغ نقداً، وذلك في موعد أقصاه (بداية العام الدراسي) 
</t>
    </r>
    <r>
      <rPr>
        <u/>
        <sz val="15"/>
        <rFont val="Arial"/>
        <family val="2"/>
      </rPr>
      <t xml:space="preserve">الخيار الثاني: </t>
    </r>
    <r>
      <rPr>
        <sz val="15"/>
        <rFont val="Arial"/>
        <family val="2"/>
      </rPr>
      <t>الدفع على أربعة أقساط تدفع معاً جميعاً، ( نقداً + 3 شيكات) وفق ما يلي:  
      * القســط الأول: نقداً     
      * القسط الثاني: شيك في شهر نوفمبر 2026  
      * القسط الثالث: شيك في شهر يناير 2027
      * القسط الرابع: شيك في شهر مارس 2027                                                               
ملاحظة: تكتب جميع الشيكات لفائدة أو لصالح : مدرسة الأنصار العالمية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</si>
</sst>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65" x14ac:knownFonts="1">
    <font>
      <sz val="10"/>
      <name val="Arial"/>
    </font>
    <font>
      <sz val="11"/>
      <color theme="1"/>
      <name val="Calibri"/>
      <family val="2"/>
      <scheme val="minor"/>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6"/>
      <name val="Arial"/>
      <family val="2"/>
    </font>
    <font>
      <sz val="16"/>
      <name val="Arial"/>
      <family val="2"/>
    </font>
    <font>
      <sz val="16"/>
      <color indexed="8"/>
      <name val="Calibri"/>
      <family val="2"/>
    </font>
    <font>
      <sz val="16"/>
      <name val="Arial"/>
      <family val="2"/>
    </font>
    <font>
      <b/>
      <i/>
      <sz val="16"/>
      <name val="Arial"/>
      <family val="2"/>
    </font>
    <font>
      <b/>
      <sz val="18"/>
      <color indexed="18"/>
      <name val="Arial"/>
      <family val="2"/>
    </font>
    <font>
      <b/>
      <sz val="20"/>
      <color indexed="18"/>
      <name val="Arial"/>
      <family val="2"/>
    </font>
    <font>
      <b/>
      <sz val="16"/>
      <color indexed="8"/>
      <name val="Arial"/>
      <family val="2"/>
    </font>
    <font>
      <sz val="14"/>
      <name val="Arial"/>
      <family val="2"/>
    </font>
    <font>
      <b/>
      <sz val="16"/>
      <color indexed="16"/>
      <name val="Arial"/>
      <family val="2"/>
    </font>
    <font>
      <sz val="14"/>
      <name val="Arial"/>
      <family val="2"/>
    </font>
    <font>
      <b/>
      <sz val="10"/>
      <name val="Arial"/>
      <family val="2"/>
    </font>
    <font>
      <sz val="10"/>
      <name val="Arial"/>
      <family val="2"/>
    </font>
    <font>
      <sz val="11"/>
      <name val="Arial"/>
      <family val="2"/>
    </font>
    <font>
      <b/>
      <sz val="12"/>
      <name val="Arial"/>
      <family val="2"/>
    </font>
    <font>
      <b/>
      <sz val="20"/>
      <color indexed="18"/>
      <name val="Berlin Sans FB Demi"/>
      <family val="2"/>
    </font>
    <font>
      <b/>
      <sz val="22"/>
      <color indexed="18"/>
      <name val="Berlin Sans FB Demi"/>
      <family val="2"/>
    </font>
    <font>
      <sz val="15"/>
      <name val="Arial"/>
      <family val="2"/>
    </font>
    <font>
      <b/>
      <u/>
      <sz val="15"/>
      <name val="Arial"/>
      <family val="2"/>
    </font>
    <font>
      <u/>
      <sz val="15"/>
      <name val="Arial"/>
      <family val="2"/>
    </font>
    <font>
      <b/>
      <sz val="15"/>
      <name val="Arial"/>
      <family val="2"/>
    </font>
    <font>
      <b/>
      <sz val="11"/>
      <name val="Arial"/>
      <family val="2"/>
    </font>
    <font>
      <b/>
      <sz val="12"/>
      <color theme="1" tint="4.9989318521683403E-2"/>
      <name val="Arial"/>
      <family val="2"/>
    </font>
    <font>
      <b/>
      <sz val="11"/>
      <name val="Arial Narrow"/>
      <family val="2"/>
    </font>
    <font>
      <sz val="13.5"/>
      <name val="Arial"/>
      <family val="2"/>
    </font>
    <font>
      <b/>
      <sz val="13.5"/>
      <name val="Arial"/>
      <family val="2"/>
    </font>
    <font>
      <b/>
      <sz val="15"/>
      <color indexed="16"/>
      <name val="Arial"/>
      <family val="2"/>
    </font>
    <font>
      <sz val="12.5"/>
      <name val="Arial"/>
      <family val="2"/>
    </font>
    <font>
      <b/>
      <u/>
      <sz val="12.5"/>
      <name val="Arial"/>
      <family val="2"/>
    </font>
    <font>
      <u/>
      <sz val="12.5"/>
      <name val="Arial"/>
      <family val="2"/>
    </font>
    <font>
      <sz val="11.5"/>
      <name val="Arial"/>
      <family val="2"/>
    </font>
    <font>
      <b/>
      <u/>
      <sz val="11.5"/>
      <name val="Arial"/>
      <family val="2"/>
    </font>
    <font>
      <b/>
      <strike/>
      <sz val="10"/>
      <name val="Arial"/>
      <family val="2"/>
    </font>
    <font>
      <strike/>
      <sz val="10"/>
      <name val="Arial"/>
      <family val="2"/>
    </font>
    <font>
      <b/>
      <strike/>
      <sz val="11"/>
      <name val="Arial"/>
      <family val="2"/>
    </font>
    <font>
      <strike/>
      <sz val="11"/>
      <name val="Arial"/>
      <family val="2"/>
    </font>
    <font>
      <strike/>
      <sz val="16"/>
      <name val="Arial"/>
      <family val="2"/>
    </font>
    <font>
      <sz val="12"/>
      <name val="Arial"/>
      <family val="2"/>
    </font>
    <font>
      <b/>
      <sz val="19"/>
      <color theme="1"/>
      <name val="Calibri"/>
      <family val="2"/>
      <scheme val="minor"/>
    </font>
    <font>
      <b/>
      <sz val="15"/>
      <color theme="1" tint="4.9989318521683403E-2"/>
      <name val="Arial"/>
      <family val="2"/>
    </font>
    <font>
      <b/>
      <sz val="15"/>
      <color theme="1"/>
      <name val="Arial"/>
      <family val="2"/>
    </font>
    <font>
      <b/>
      <sz val="10"/>
      <color theme="1" tint="4.9989318521683403E-2"/>
      <name val="Arial"/>
      <family val="2"/>
    </font>
    <font>
      <b/>
      <sz val="15"/>
      <name val="Arial Narrow"/>
      <family val="2"/>
    </font>
    <font>
      <b/>
      <sz val="14"/>
      <color theme="1" tint="4.9989318521683403E-2"/>
      <name val="Arial"/>
      <family val="2"/>
    </font>
    <font>
      <b/>
      <sz val="14"/>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7"/>
        <bgColor indexed="64"/>
      </patternFill>
    </fill>
    <fill>
      <patternFill patternType="solid">
        <fgColor theme="3"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99"/>
        <bgColor indexed="64"/>
      </patternFill>
    </fill>
    <fill>
      <patternFill patternType="solid">
        <fgColor rgb="FF99FF99"/>
        <bgColor indexed="64"/>
      </patternFill>
    </fill>
    <fill>
      <patternFill patternType="solid">
        <fgColor rgb="FFCCECFF"/>
        <bgColor indexed="64"/>
      </patternFill>
    </fill>
    <fill>
      <patternFill patternType="solid">
        <fgColor rgb="FFC00000"/>
        <bgColor indexed="64"/>
      </patternFill>
    </fill>
    <fill>
      <patternFill patternType="solid">
        <fgColor rgb="FFFF0000"/>
        <bgColor indexed="64"/>
      </patternFill>
    </fill>
    <fill>
      <patternFill patternType="solid">
        <fgColor rgb="FFFFFFCC"/>
        <bgColor indexed="64"/>
      </patternFill>
    </fill>
    <fill>
      <patternFill patternType="solid">
        <fgColor rgb="FF66CCFF"/>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auto="1"/>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right style="thin">
        <color auto="1"/>
      </right>
      <top style="thin">
        <color auto="1"/>
      </top>
      <bottom style="thin">
        <color auto="1"/>
      </bottom>
      <diagonal/>
    </border>
    <border>
      <left/>
      <right style="thin">
        <color indexed="64"/>
      </right>
      <top style="thin">
        <color auto="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indexed="64"/>
      </left>
      <right/>
      <top style="thin">
        <color auto="1"/>
      </top>
      <bottom style="thin">
        <color auto="1"/>
      </bottom>
      <diagonal/>
    </border>
    <border>
      <left style="thin">
        <color indexed="64"/>
      </left>
      <right/>
      <top style="thin">
        <color auto="1"/>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auto="1"/>
      </top>
      <bottom style="thin">
        <color auto="1"/>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auto="1"/>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auto="1"/>
      </top>
      <bottom/>
      <diagonal/>
    </border>
  </borders>
  <cellStyleXfs count="45">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164" fontId="2"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3"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1" fillId="0" borderId="0"/>
  </cellStyleXfs>
  <cellXfs count="340">
    <xf numFmtId="0" fontId="0" fillId="0" borderId="0" xfId="0"/>
    <xf numFmtId="0" fontId="20" fillId="24" borderId="0" xfId="0" applyFont="1" applyFill="1" applyAlignment="1" applyProtection="1">
      <alignment horizontal="center"/>
      <protection hidden="1"/>
    </xf>
    <xf numFmtId="0" fontId="21" fillId="24" borderId="0" xfId="0" applyFont="1" applyFill="1" applyAlignment="1" applyProtection="1">
      <alignment horizontal="center"/>
      <protection hidden="1"/>
    </xf>
    <xf numFmtId="0" fontId="29" fillId="25" borderId="21" xfId="0" applyFont="1" applyFill="1" applyBorder="1" applyAlignment="1">
      <alignment horizontal="center" vertical="center"/>
    </xf>
    <xf numFmtId="164" fontId="29" fillId="25" borderId="14" xfId="0" applyNumberFormat="1" applyFont="1" applyFill="1" applyBorder="1" applyAlignment="1">
      <alignment horizontal="center"/>
    </xf>
    <xf numFmtId="164" fontId="29" fillId="25" borderId="15" xfId="0" applyNumberFormat="1" applyFont="1" applyFill="1" applyBorder="1" applyAlignment="1">
      <alignment horizontal="center"/>
    </xf>
    <xf numFmtId="164" fontId="29" fillId="25" borderId="16" xfId="0" applyNumberFormat="1" applyFont="1" applyFill="1" applyBorder="1" applyAlignment="1">
      <alignment horizontal="center"/>
    </xf>
    <xf numFmtId="0" fontId="31" fillId="0" borderId="0" xfId="0" applyFont="1"/>
    <xf numFmtId="0" fontId="21" fillId="0" borderId="0" xfId="0" applyFont="1" applyAlignment="1" applyProtection="1">
      <alignment horizontal="center"/>
      <protection hidden="1"/>
    </xf>
    <xf numFmtId="0" fontId="29" fillId="26" borderId="19" xfId="0" applyFont="1" applyFill="1" applyBorder="1" applyAlignment="1">
      <alignment horizontal="center" vertical="center"/>
    </xf>
    <xf numFmtId="0" fontId="29" fillId="26" borderId="15" xfId="0" applyFont="1" applyFill="1" applyBorder="1" applyAlignment="1">
      <alignment horizontal="center" vertical="center" wrapText="1"/>
    </xf>
    <xf numFmtId="0" fontId="29" fillId="26" borderId="20" xfId="0" applyFont="1" applyFill="1" applyBorder="1" applyAlignment="1">
      <alignment horizontal="center" vertical="center" wrapText="1"/>
    </xf>
    <xf numFmtId="0" fontId="20" fillId="26" borderId="17" xfId="0" applyFont="1" applyFill="1" applyBorder="1" applyAlignment="1">
      <alignment horizontal="center"/>
    </xf>
    <xf numFmtId="0" fontId="23" fillId="26" borderId="10" xfId="0" applyFont="1" applyFill="1" applyBorder="1" applyAlignment="1" applyProtection="1">
      <alignment horizontal="center"/>
      <protection locked="0"/>
    </xf>
    <xf numFmtId="0" fontId="28" fillId="26" borderId="11" xfId="0" applyFont="1" applyFill="1" applyBorder="1" applyAlignment="1" applyProtection="1">
      <alignment horizontal="center"/>
      <protection locked="0"/>
    </xf>
    <xf numFmtId="0" fontId="20" fillId="26" borderId="45" xfId="0" applyFont="1" applyFill="1" applyBorder="1" applyAlignment="1">
      <alignment horizontal="center"/>
    </xf>
    <xf numFmtId="0" fontId="23" fillId="26" borderId="12" xfId="0" applyFont="1" applyFill="1" applyBorder="1" applyAlignment="1" applyProtection="1">
      <alignment horizontal="center"/>
      <protection locked="0"/>
    </xf>
    <xf numFmtId="0" fontId="28" fillId="26" borderId="46" xfId="0" applyFont="1" applyFill="1" applyBorder="1" applyAlignment="1" applyProtection="1">
      <alignment horizontal="center"/>
      <protection locked="0"/>
    </xf>
    <xf numFmtId="0" fontId="29" fillId="26" borderId="14" xfId="0" applyFont="1" applyFill="1" applyBorder="1" applyAlignment="1">
      <alignment horizontal="center" vertical="center"/>
    </xf>
    <xf numFmtId="0" fontId="29" fillId="26" borderId="15" xfId="0" applyFont="1" applyFill="1" applyBorder="1" applyAlignment="1">
      <alignment horizontal="center" vertical="center"/>
    </xf>
    <xf numFmtId="0" fontId="29" fillId="26" borderId="16" xfId="0" applyFont="1" applyFill="1" applyBorder="1" applyAlignment="1">
      <alignment horizontal="center" vertical="center" wrapText="1"/>
    </xf>
    <xf numFmtId="164" fontId="29" fillId="25" borderId="21" xfId="0" applyNumberFormat="1" applyFont="1" applyFill="1" applyBorder="1" applyAlignment="1">
      <alignment horizontal="center"/>
    </xf>
    <xf numFmtId="164" fontId="21" fillId="26" borderId="22" xfId="28" applyFont="1" applyFill="1" applyBorder="1" applyAlignment="1" applyProtection="1">
      <alignment horizontal="center"/>
      <protection hidden="1"/>
    </xf>
    <xf numFmtId="164" fontId="29" fillId="25" borderId="23" xfId="28" applyFont="1" applyFill="1" applyBorder="1" applyAlignment="1" applyProtection="1">
      <alignment horizontal="center"/>
      <protection hidden="1"/>
    </xf>
    <xf numFmtId="164" fontId="29" fillId="25" borderId="35" xfId="28" applyFont="1" applyFill="1" applyBorder="1" applyAlignment="1" applyProtection="1">
      <alignment horizontal="center"/>
      <protection hidden="1"/>
    </xf>
    <xf numFmtId="0" fontId="34" fillId="0" borderId="35" xfId="38" applyFont="1" applyBorder="1" applyAlignment="1" applyProtection="1">
      <alignment horizontal="center" vertical="center"/>
      <protection hidden="1"/>
    </xf>
    <xf numFmtId="0" fontId="23" fillId="0" borderId="0" xfId="0" applyFont="1" applyAlignment="1" applyProtection="1">
      <alignment horizontal="center"/>
      <protection hidden="1"/>
    </xf>
    <xf numFmtId="0" fontId="20" fillId="0" borderId="14" xfId="0" applyFont="1" applyBorder="1" applyAlignment="1" applyProtection="1">
      <alignment horizontal="center"/>
      <protection hidden="1"/>
    </xf>
    <xf numFmtId="0" fontId="20" fillId="0" borderId="16" xfId="0" applyFont="1" applyBorder="1" applyAlignment="1" applyProtection="1">
      <alignment horizontal="center"/>
      <protection hidden="1"/>
    </xf>
    <xf numFmtId="0" fontId="20" fillId="0" borderId="19" xfId="0" applyFont="1" applyBorder="1" applyAlignment="1" applyProtection="1">
      <alignment horizontal="center"/>
      <protection hidden="1"/>
    </xf>
    <xf numFmtId="0" fontId="20" fillId="0" borderId="20" xfId="0" applyFont="1" applyBorder="1" applyAlignment="1" applyProtection="1">
      <alignment horizontal="center"/>
      <protection hidden="1"/>
    </xf>
    <xf numFmtId="0" fontId="21" fillId="0" borderId="36" xfId="0" applyFont="1" applyBorder="1" applyAlignment="1" applyProtection="1">
      <alignment horizontal="center"/>
      <protection hidden="1"/>
    </xf>
    <xf numFmtId="1" fontId="21" fillId="0" borderId="12" xfId="0" applyNumberFormat="1" applyFont="1" applyBorder="1" applyAlignment="1" applyProtection="1">
      <alignment horizontal="center"/>
      <protection hidden="1"/>
    </xf>
    <xf numFmtId="1" fontId="21" fillId="0" borderId="46" xfId="0" applyNumberFormat="1" applyFont="1" applyBorder="1" applyAlignment="1" applyProtection="1">
      <alignment horizontal="center"/>
      <protection hidden="1"/>
    </xf>
    <xf numFmtId="1" fontId="21" fillId="0" borderId="36" xfId="0" applyNumberFormat="1" applyFont="1" applyBorder="1" applyAlignment="1" applyProtection="1">
      <alignment horizontal="center"/>
      <protection hidden="1"/>
    </xf>
    <xf numFmtId="1" fontId="21" fillId="0" borderId="37" xfId="0" applyNumberFormat="1" applyFont="1" applyBorder="1" applyAlignment="1" applyProtection="1">
      <alignment horizontal="center"/>
      <protection hidden="1"/>
    </xf>
    <xf numFmtId="1" fontId="21" fillId="0" borderId="38" xfId="0" applyNumberFormat="1" applyFont="1" applyBorder="1" applyAlignment="1" applyProtection="1">
      <alignment horizontal="center"/>
      <protection hidden="1"/>
    </xf>
    <xf numFmtId="1" fontId="21" fillId="0" borderId="39" xfId="0" applyNumberFormat="1" applyFont="1" applyBorder="1" applyAlignment="1" applyProtection="1">
      <alignment horizontal="center"/>
      <protection hidden="1"/>
    </xf>
    <xf numFmtId="49" fontId="33" fillId="0" borderId="17" xfId="0" applyNumberFormat="1" applyFont="1" applyBorder="1" applyAlignment="1" applyProtection="1">
      <alignment horizontal="left"/>
      <protection hidden="1"/>
    </xf>
    <xf numFmtId="49" fontId="33" fillId="0" borderId="18" xfId="0" applyNumberFormat="1" applyFont="1" applyBorder="1" applyAlignment="1" applyProtection="1">
      <alignment horizontal="left"/>
      <protection hidden="1"/>
    </xf>
    <xf numFmtId="0" fontId="21" fillId="0" borderId="14" xfId="0" applyFont="1" applyBorder="1" applyAlignment="1" applyProtection="1">
      <alignment horizontal="center"/>
      <protection hidden="1"/>
    </xf>
    <xf numFmtId="0" fontId="21" fillId="0" borderId="16" xfId="0" applyFont="1" applyBorder="1" applyAlignment="1" applyProtection="1">
      <alignment horizontal="center"/>
      <protection hidden="1"/>
    </xf>
    <xf numFmtId="0" fontId="28" fillId="26" borderId="12" xfId="0" applyFont="1" applyFill="1" applyBorder="1" applyAlignment="1" applyProtection="1">
      <alignment horizontal="left"/>
      <protection locked="0"/>
    </xf>
    <xf numFmtId="0" fontId="30" fillId="26" borderId="10" xfId="0" applyFont="1" applyFill="1" applyBorder="1" applyAlignment="1" applyProtection="1">
      <alignment horizontal="left"/>
      <protection locked="0"/>
    </xf>
    <xf numFmtId="0" fontId="21" fillId="0" borderId="0" xfId="0" applyFont="1" applyAlignment="1" applyProtection="1">
      <alignment horizontal="left"/>
      <protection hidden="1"/>
    </xf>
    <xf numFmtId="0" fontId="20" fillId="0" borderId="47" xfId="0" applyFont="1" applyBorder="1" applyAlignment="1" applyProtection="1">
      <alignment horizontal="center"/>
      <protection hidden="1"/>
    </xf>
    <xf numFmtId="0" fontId="33" fillId="29" borderId="36" xfId="0" applyFont="1" applyFill="1" applyBorder="1" applyAlignment="1">
      <alignment horizontal="center"/>
    </xf>
    <xf numFmtId="0" fontId="0" fillId="0" borderId="36" xfId="0" applyBorder="1" applyAlignment="1">
      <alignment horizontal="center"/>
    </xf>
    <xf numFmtId="0" fontId="40" fillId="0" borderId="0" xfId="0" applyFont="1" applyAlignment="1">
      <alignment horizontal="center"/>
    </xf>
    <xf numFmtId="0" fontId="0" fillId="0" borderId="0" xfId="0" applyAlignment="1">
      <alignment horizontal="center"/>
    </xf>
    <xf numFmtId="0" fontId="31" fillId="0" borderId="36" xfId="0" applyFont="1" applyBorder="1"/>
    <xf numFmtId="0" fontId="34" fillId="0" borderId="36" xfId="0" applyFont="1" applyBorder="1" applyAlignment="1">
      <alignment horizontal="center"/>
    </xf>
    <xf numFmtId="0" fontId="41" fillId="0" borderId="36" xfId="0" applyFont="1" applyBorder="1" applyAlignment="1">
      <alignment horizontal="center"/>
    </xf>
    <xf numFmtId="0" fontId="41" fillId="0" borderId="36" xfId="0" applyFont="1" applyBorder="1" applyAlignment="1">
      <alignment horizontal="center" vertical="center"/>
    </xf>
    <xf numFmtId="0" fontId="41" fillId="0" borderId="36" xfId="0" applyFont="1" applyBorder="1" applyAlignment="1">
      <alignment horizontal="center" wrapText="1"/>
    </xf>
    <xf numFmtId="0" fontId="42" fillId="30" borderId="36" xfId="0" applyFont="1" applyFill="1" applyBorder="1" applyAlignment="1">
      <alignment horizontal="center"/>
    </xf>
    <xf numFmtId="0" fontId="41" fillId="29" borderId="0" xfId="0" applyFont="1" applyFill="1" applyAlignment="1">
      <alignment horizontal="right"/>
    </xf>
    <xf numFmtId="0" fontId="43" fillId="29" borderId="0" xfId="0" applyFont="1" applyFill="1"/>
    <xf numFmtId="0" fontId="41" fillId="29" borderId="0" xfId="0" applyFont="1" applyFill="1" applyAlignment="1">
      <alignment horizontal="center"/>
    </xf>
    <xf numFmtId="0" fontId="0" fillId="29" borderId="0" xfId="0" applyFill="1" applyAlignment="1">
      <alignment horizontal="center"/>
    </xf>
    <xf numFmtId="0" fontId="31" fillId="0" borderId="0" xfId="0" applyFont="1" applyAlignment="1">
      <alignment horizontal="center"/>
    </xf>
    <xf numFmtId="0" fontId="31" fillId="0" borderId="36" xfId="0" applyFont="1" applyBorder="1" applyAlignment="1">
      <alignment horizontal="center"/>
    </xf>
    <xf numFmtId="0" fontId="0" fillId="0" borderId="36" xfId="0" applyBorder="1"/>
    <xf numFmtId="0" fontId="32" fillId="0" borderId="36" xfId="0" applyFont="1" applyBorder="1"/>
    <xf numFmtId="0" fontId="31" fillId="30" borderId="36" xfId="0" applyFont="1" applyFill="1" applyBorder="1"/>
    <xf numFmtId="0" fontId="32" fillId="0" borderId="0" xfId="0" applyFont="1"/>
    <xf numFmtId="0" fontId="21" fillId="31" borderId="0" xfId="0" applyFont="1" applyFill="1" applyAlignment="1" applyProtection="1">
      <alignment horizontal="center"/>
      <protection hidden="1"/>
    </xf>
    <xf numFmtId="0" fontId="20" fillId="31" borderId="0" xfId="38" applyFont="1" applyFill="1" applyProtection="1">
      <protection hidden="1"/>
    </xf>
    <xf numFmtId="0" fontId="20" fillId="31" borderId="14" xfId="0" applyFont="1" applyFill="1" applyBorder="1" applyAlignment="1" applyProtection="1">
      <alignment horizontal="center"/>
      <protection hidden="1"/>
    </xf>
    <xf numFmtId="0" fontId="20" fillId="31" borderId="45" xfId="0" applyFont="1" applyFill="1" applyBorder="1" applyAlignment="1" applyProtection="1">
      <alignment horizontal="center"/>
      <protection hidden="1"/>
    </xf>
    <xf numFmtId="0" fontId="20" fillId="31" borderId="17" xfId="0" applyFont="1" applyFill="1" applyBorder="1" applyAlignment="1" applyProtection="1">
      <alignment horizontal="center"/>
      <protection hidden="1"/>
    </xf>
    <xf numFmtId="0" fontId="22" fillId="31" borderId="0" xfId="38" applyFont="1" applyFill="1" applyAlignment="1" applyProtection="1">
      <alignment horizontal="center"/>
      <protection hidden="1"/>
    </xf>
    <xf numFmtId="0" fontId="24" fillId="31" borderId="0" xfId="38" applyFont="1" applyFill="1" applyProtection="1">
      <protection hidden="1"/>
    </xf>
    <xf numFmtId="0" fontId="22" fillId="31" borderId="34" xfId="38" applyFont="1" applyFill="1" applyBorder="1" applyAlignment="1" applyProtection="1">
      <alignment horizontal="center"/>
      <protection hidden="1"/>
    </xf>
    <xf numFmtId="0" fontId="20" fillId="31" borderId="49" xfId="38" applyFont="1" applyFill="1" applyBorder="1" applyAlignment="1" applyProtection="1">
      <alignment horizontal="center"/>
      <protection hidden="1"/>
    </xf>
    <xf numFmtId="0" fontId="20" fillId="31" borderId="50" xfId="38" applyFont="1" applyFill="1" applyBorder="1" applyAlignment="1" applyProtection="1">
      <alignment horizontal="center"/>
      <protection hidden="1"/>
    </xf>
    <xf numFmtId="0" fontId="20" fillId="31" borderId="0" xfId="38" applyFont="1" applyFill="1" applyAlignment="1" applyProtection="1">
      <alignment horizontal="center"/>
      <protection hidden="1"/>
    </xf>
    <xf numFmtId="0" fontId="23" fillId="31" borderId="0" xfId="0" applyFont="1" applyFill="1" applyAlignment="1" applyProtection="1">
      <alignment horizontal="center"/>
      <protection hidden="1"/>
    </xf>
    <xf numFmtId="0" fontId="21" fillId="31" borderId="14" xfId="0" applyFont="1" applyFill="1" applyBorder="1" applyAlignment="1" applyProtection="1">
      <alignment horizontal="center"/>
      <protection hidden="1"/>
    </xf>
    <xf numFmtId="0" fontId="21" fillId="31" borderId="0" xfId="0" applyFont="1" applyFill="1" applyAlignment="1" applyProtection="1">
      <alignment horizontal="left"/>
      <protection hidden="1"/>
    </xf>
    <xf numFmtId="0" fontId="21" fillId="31" borderId="16" xfId="0" applyFont="1" applyFill="1" applyBorder="1" applyAlignment="1" applyProtection="1">
      <alignment horizontal="center"/>
      <protection hidden="1"/>
    </xf>
    <xf numFmtId="0" fontId="21" fillId="31" borderId="36" xfId="0" applyFont="1" applyFill="1" applyBorder="1" applyAlignment="1" applyProtection="1">
      <alignment horizontal="center"/>
      <protection hidden="1"/>
    </xf>
    <xf numFmtId="0" fontId="21" fillId="31" borderId="37" xfId="0" applyFont="1" applyFill="1" applyBorder="1" applyAlignment="1" applyProtection="1">
      <alignment horizontal="center"/>
      <protection hidden="1"/>
    </xf>
    <xf numFmtId="0" fontId="46" fillId="26" borderId="14" xfId="0" applyFont="1" applyFill="1" applyBorder="1" applyAlignment="1">
      <alignment horizontal="center" vertical="center"/>
    </xf>
    <xf numFmtId="0" fontId="46" fillId="26" borderId="15" xfId="0" applyFont="1" applyFill="1" applyBorder="1" applyAlignment="1">
      <alignment horizontal="center" vertical="center" wrapText="1"/>
    </xf>
    <xf numFmtId="0" fontId="46" fillId="26" borderId="15" xfId="0" applyFont="1" applyFill="1" applyBorder="1" applyAlignment="1">
      <alignment horizontal="center" vertical="center"/>
    </xf>
    <xf numFmtId="0" fontId="46" fillId="26" borderId="16" xfId="0" applyFont="1" applyFill="1" applyBorder="1" applyAlignment="1">
      <alignment horizontal="center" vertical="center" wrapText="1"/>
    </xf>
    <xf numFmtId="0" fontId="46" fillId="26" borderId="19" xfId="0" applyFont="1" applyFill="1" applyBorder="1" applyAlignment="1">
      <alignment horizontal="center" vertical="center"/>
    </xf>
    <xf numFmtId="0" fontId="46" fillId="26" borderId="20" xfId="0" applyFont="1" applyFill="1" applyBorder="1" applyAlignment="1">
      <alignment horizontal="center" vertical="center" wrapText="1"/>
    </xf>
    <xf numFmtId="0" fontId="40" fillId="26" borderId="45" xfId="0" applyFont="1" applyFill="1" applyBorder="1" applyAlignment="1">
      <alignment horizontal="center"/>
    </xf>
    <xf numFmtId="0" fontId="37" fillId="26" borderId="12" xfId="0" applyFont="1" applyFill="1" applyBorder="1" applyAlignment="1" applyProtection="1">
      <alignment horizontal="center"/>
      <protection locked="0"/>
    </xf>
    <xf numFmtId="0" fontId="37" fillId="26" borderId="12" xfId="0" applyFont="1" applyFill="1" applyBorder="1" applyAlignment="1" applyProtection="1">
      <alignment horizontal="left"/>
      <protection locked="0"/>
    </xf>
    <xf numFmtId="0" fontId="37" fillId="26" borderId="46" xfId="0" applyFont="1" applyFill="1" applyBorder="1" applyAlignment="1" applyProtection="1">
      <alignment horizontal="center"/>
      <protection locked="0"/>
    </xf>
    <xf numFmtId="164" fontId="37" fillId="26" borderId="22" xfId="28" applyFont="1" applyFill="1" applyBorder="1" applyAlignment="1" applyProtection="1">
      <alignment horizontal="center"/>
      <protection hidden="1"/>
    </xf>
    <xf numFmtId="0" fontId="40" fillId="26" borderId="17" xfId="0" applyFont="1" applyFill="1" applyBorder="1" applyAlignment="1">
      <alignment horizontal="center"/>
    </xf>
    <xf numFmtId="0" fontId="37" fillId="26" borderId="10" xfId="0" applyFont="1" applyFill="1" applyBorder="1" applyAlignment="1" applyProtection="1">
      <alignment horizontal="center"/>
      <protection locked="0"/>
    </xf>
    <xf numFmtId="0" fontId="37" fillId="26" borderId="10" xfId="0" applyFont="1" applyFill="1" applyBorder="1" applyAlignment="1" applyProtection="1">
      <alignment horizontal="left"/>
      <protection locked="0"/>
    </xf>
    <xf numFmtId="0" fontId="37" fillId="26" borderId="11" xfId="0" applyFont="1" applyFill="1" applyBorder="1" applyAlignment="1" applyProtection="1">
      <alignment horizontal="center"/>
      <protection locked="0"/>
    </xf>
    <xf numFmtId="0" fontId="20" fillId="31" borderId="47" xfId="38" applyFont="1" applyFill="1" applyBorder="1" applyAlignment="1" applyProtection="1">
      <alignment horizontal="center"/>
      <protection hidden="1"/>
    </xf>
    <xf numFmtId="49" fontId="33" fillId="0" borderId="43" xfId="0" applyNumberFormat="1" applyFont="1" applyBorder="1" applyAlignment="1" applyProtection="1">
      <alignment horizontal="left"/>
      <protection hidden="1"/>
    </xf>
    <xf numFmtId="49" fontId="33" fillId="0" borderId="44" xfId="0" applyNumberFormat="1" applyFont="1" applyBorder="1" applyAlignment="1" applyProtection="1">
      <alignment horizontal="left"/>
      <protection hidden="1"/>
    </xf>
    <xf numFmtId="0" fontId="31" fillId="33" borderId="43" xfId="0" applyFont="1" applyFill="1" applyBorder="1" applyProtection="1">
      <protection hidden="1"/>
    </xf>
    <xf numFmtId="0" fontId="0" fillId="33" borderId="17" xfId="0" applyFill="1" applyBorder="1" applyAlignment="1">
      <alignment horizontal="center"/>
    </xf>
    <xf numFmtId="0" fontId="0" fillId="33" borderId="36" xfId="0" applyFill="1" applyBorder="1" applyAlignment="1">
      <alignment horizontal="center"/>
    </xf>
    <xf numFmtId="0" fontId="31" fillId="34" borderId="43" xfId="0" applyFont="1" applyFill="1" applyBorder="1" applyProtection="1">
      <protection hidden="1"/>
    </xf>
    <xf numFmtId="0" fontId="0" fillId="34" borderId="17" xfId="0" applyFill="1" applyBorder="1" applyAlignment="1">
      <alignment horizontal="center"/>
    </xf>
    <xf numFmtId="0" fontId="0" fillId="34" borderId="36" xfId="0" applyFill="1" applyBorder="1" applyAlignment="1">
      <alignment horizontal="center"/>
    </xf>
    <xf numFmtId="0" fontId="31" fillId="33" borderId="42" xfId="0" applyFont="1" applyFill="1" applyBorder="1" applyProtection="1">
      <protection hidden="1"/>
    </xf>
    <xf numFmtId="0" fontId="22" fillId="32" borderId="34" xfId="38" applyFont="1" applyFill="1" applyBorder="1" applyAlignment="1" applyProtection="1">
      <alignment horizontal="center"/>
      <protection hidden="1"/>
    </xf>
    <xf numFmtId="0" fontId="20" fillId="32" borderId="47" xfId="38" applyFont="1" applyFill="1" applyBorder="1" applyAlignment="1" applyProtection="1">
      <alignment horizontal="center"/>
      <protection hidden="1"/>
    </xf>
    <xf numFmtId="0" fontId="20" fillId="32" borderId="49" xfId="38" applyFont="1" applyFill="1" applyBorder="1" applyAlignment="1" applyProtection="1">
      <alignment horizontal="center"/>
      <protection hidden="1"/>
    </xf>
    <xf numFmtId="0" fontId="20" fillId="32" borderId="50" xfId="38" applyFont="1" applyFill="1" applyBorder="1" applyAlignment="1" applyProtection="1">
      <alignment horizontal="center"/>
      <protection hidden="1"/>
    </xf>
    <xf numFmtId="0" fontId="34" fillId="33" borderId="44" xfId="0" applyFont="1" applyFill="1" applyBorder="1" applyProtection="1">
      <protection hidden="1"/>
    </xf>
    <xf numFmtId="0" fontId="0" fillId="33" borderId="18" xfId="0" applyFill="1" applyBorder="1" applyAlignment="1">
      <alignment horizontal="center"/>
    </xf>
    <xf numFmtId="0" fontId="0" fillId="33" borderId="38" xfId="0" applyFill="1" applyBorder="1" applyAlignment="1">
      <alignment horizontal="center"/>
    </xf>
    <xf numFmtId="0" fontId="0" fillId="33" borderId="54" xfId="0" applyFill="1" applyBorder="1" applyAlignment="1">
      <alignment horizontal="center"/>
    </xf>
    <xf numFmtId="0" fontId="0" fillId="34" borderId="54" xfId="0" applyFill="1" applyBorder="1" applyAlignment="1">
      <alignment horizontal="center"/>
    </xf>
    <xf numFmtId="0" fontId="0" fillId="33" borderId="55" xfId="0" applyFill="1" applyBorder="1" applyAlignment="1">
      <alignment horizontal="center"/>
    </xf>
    <xf numFmtId="0" fontId="20" fillId="32" borderId="14" xfId="38" applyFont="1" applyFill="1" applyBorder="1" applyAlignment="1" applyProtection="1">
      <alignment horizontal="center"/>
      <protection hidden="1"/>
    </xf>
    <xf numFmtId="0" fontId="20" fillId="32" borderId="15" xfId="38" applyFont="1" applyFill="1" applyBorder="1" applyAlignment="1" applyProtection="1">
      <alignment horizontal="center"/>
      <protection hidden="1"/>
    </xf>
    <xf numFmtId="0" fontId="20" fillId="32" borderId="16" xfId="38" applyFont="1" applyFill="1" applyBorder="1" applyAlignment="1" applyProtection="1">
      <alignment horizontal="center"/>
      <protection hidden="1"/>
    </xf>
    <xf numFmtId="0" fontId="20" fillId="32" borderId="14" xfId="0" applyFont="1" applyFill="1" applyBorder="1" applyAlignment="1" applyProtection="1">
      <alignment horizontal="center"/>
      <protection hidden="1"/>
    </xf>
    <xf numFmtId="0" fontId="20" fillId="32" borderId="15" xfId="0" applyFont="1" applyFill="1" applyBorder="1" applyAlignment="1" applyProtection="1">
      <alignment horizontal="center"/>
      <protection hidden="1"/>
    </xf>
    <xf numFmtId="0" fontId="20" fillId="32" borderId="16" xfId="0" applyFont="1" applyFill="1" applyBorder="1" applyAlignment="1" applyProtection="1">
      <alignment horizontal="center"/>
      <protection hidden="1"/>
    </xf>
    <xf numFmtId="0" fontId="20" fillId="34" borderId="45" xfId="0" applyFont="1" applyFill="1" applyBorder="1" applyAlignment="1" applyProtection="1">
      <alignment horizontal="center"/>
      <protection hidden="1"/>
    </xf>
    <xf numFmtId="0" fontId="33" fillId="34" borderId="36" xfId="0" applyFont="1" applyFill="1" applyBorder="1" applyAlignment="1">
      <alignment horizontal="center"/>
    </xf>
    <xf numFmtId="164" fontId="41" fillId="34" borderId="56" xfId="28" applyFont="1" applyFill="1" applyBorder="1"/>
    <xf numFmtId="0" fontId="20" fillId="34" borderId="17" xfId="0" applyFont="1" applyFill="1" applyBorder="1" applyAlignment="1" applyProtection="1">
      <alignment horizontal="center"/>
      <protection hidden="1"/>
    </xf>
    <xf numFmtId="0" fontId="20" fillId="33" borderId="17" xfId="0" applyFont="1" applyFill="1" applyBorder="1" applyAlignment="1" applyProtection="1">
      <alignment horizontal="center"/>
      <protection hidden="1"/>
    </xf>
    <xf numFmtId="0" fontId="33" fillId="33" borderId="36" xfId="0" applyFont="1" applyFill="1" applyBorder="1" applyAlignment="1">
      <alignment horizontal="center"/>
    </xf>
    <xf numFmtId="164" fontId="41" fillId="33" borderId="56" xfId="28" applyFont="1" applyFill="1" applyBorder="1"/>
    <xf numFmtId="164" fontId="41" fillId="33" borderId="56" xfId="28" applyFont="1" applyFill="1" applyBorder="1" applyAlignment="1">
      <alignment horizontal="center"/>
    </xf>
    <xf numFmtId="164" fontId="41" fillId="34" borderId="56" xfId="28" applyFont="1" applyFill="1" applyBorder="1" applyAlignment="1">
      <alignment horizontal="center"/>
    </xf>
    <xf numFmtId="0" fontId="52" fillId="36" borderId="43" xfId="0" applyFont="1" applyFill="1" applyBorder="1" applyProtection="1">
      <protection hidden="1"/>
    </xf>
    <xf numFmtId="0" fontId="53" fillId="36" borderId="17" xfId="0" applyFont="1" applyFill="1" applyBorder="1" applyAlignment="1">
      <alignment horizontal="center"/>
    </xf>
    <xf numFmtId="0" fontId="53" fillId="36" borderId="36" xfId="0" applyFont="1" applyFill="1" applyBorder="1" applyAlignment="1">
      <alignment horizontal="center"/>
    </xf>
    <xf numFmtId="0" fontId="53" fillId="36" borderId="54" xfId="0" applyFont="1" applyFill="1" applyBorder="1" applyAlignment="1">
      <alignment horizontal="center"/>
    </xf>
    <xf numFmtId="164" fontId="54" fillId="36" borderId="56" xfId="28" applyFont="1" applyFill="1" applyBorder="1" applyAlignment="1">
      <alignment horizontal="center"/>
    </xf>
    <xf numFmtId="49" fontId="55" fillId="35" borderId="43" xfId="0" applyNumberFormat="1" applyFont="1" applyFill="1" applyBorder="1" applyAlignment="1" applyProtection="1">
      <alignment horizontal="left"/>
      <protection hidden="1"/>
    </xf>
    <xf numFmtId="0" fontId="56" fillId="35" borderId="40" xfId="0" applyFont="1" applyFill="1" applyBorder="1" applyAlignment="1" applyProtection="1">
      <alignment horizontal="center"/>
      <protection hidden="1"/>
    </xf>
    <xf numFmtId="1" fontId="56" fillId="35" borderId="36" xfId="0" applyNumberFormat="1" applyFont="1" applyFill="1" applyBorder="1" applyAlignment="1" applyProtection="1">
      <alignment horizontal="center"/>
      <protection hidden="1"/>
    </xf>
    <xf numFmtId="1" fontId="56" fillId="35" borderId="37" xfId="0" applyNumberFormat="1" applyFont="1" applyFill="1" applyBorder="1" applyAlignment="1" applyProtection="1">
      <alignment horizontal="center"/>
      <protection hidden="1"/>
    </xf>
    <xf numFmtId="49" fontId="33" fillId="0" borderId="23" xfId="0" applyNumberFormat="1" applyFont="1" applyBorder="1" applyAlignment="1" applyProtection="1">
      <alignment horizontal="left"/>
      <protection hidden="1"/>
    </xf>
    <xf numFmtId="0" fontId="34" fillId="32" borderId="57" xfId="38" applyFont="1" applyFill="1" applyBorder="1" applyAlignment="1" applyProtection="1">
      <alignment horizontal="center" vertical="center"/>
      <protection hidden="1"/>
    </xf>
    <xf numFmtId="0" fontId="34" fillId="32" borderId="18" xfId="38" applyFont="1" applyFill="1" applyBorder="1" applyAlignment="1" applyProtection="1">
      <alignment horizontal="center" vertical="center"/>
      <protection hidden="1"/>
    </xf>
    <xf numFmtId="0" fontId="20" fillId="33" borderId="38" xfId="0" applyFont="1" applyFill="1" applyBorder="1" applyAlignment="1" applyProtection="1">
      <alignment horizontal="center"/>
      <protection hidden="1"/>
    </xf>
    <xf numFmtId="0" fontId="21" fillId="33" borderId="22" xfId="0" applyFont="1" applyFill="1" applyBorder="1" applyAlignment="1" applyProtection="1">
      <alignment horizontal="center"/>
      <protection hidden="1"/>
    </xf>
    <xf numFmtId="0" fontId="21" fillId="33" borderId="40" xfId="0" applyFont="1" applyFill="1" applyBorder="1" applyAlignment="1" applyProtection="1">
      <alignment horizontal="center"/>
      <protection hidden="1"/>
    </xf>
    <xf numFmtId="0" fontId="21" fillId="33" borderId="41" xfId="0" applyFont="1" applyFill="1" applyBorder="1" applyAlignment="1" applyProtection="1">
      <alignment horizontal="center"/>
      <protection hidden="1"/>
    </xf>
    <xf numFmtId="1" fontId="21" fillId="33" borderId="12" xfId="0" applyNumberFormat="1" applyFont="1" applyFill="1" applyBorder="1" applyAlignment="1" applyProtection="1">
      <alignment horizontal="center"/>
      <protection hidden="1"/>
    </xf>
    <xf numFmtId="1" fontId="21" fillId="33" borderId="36" xfId="0" applyNumberFormat="1" applyFont="1" applyFill="1" applyBorder="1" applyAlignment="1" applyProtection="1">
      <alignment horizontal="center"/>
      <protection hidden="1"/>
    </xf>
    <xf numFmtId="1" fontId="21" fillId="33" borderId="38" xfId="0" applyNumberFormat="1" applyFont="1" applyFill="1" applyBorder="1" applyAlignment="1" applyProtection="1">
      <alignment horizontal="center"/>
      <protection hidden="1"/>
    </xf>
    <xf numFmtId="0" fontId="20" fillId="34" borderId="38" xfId="0" applyFont="1" applyFill="1" applyBorder="1" applyAlignment="1" applyProtection="1">
      <alignment horizontal="center"/>
      <protection hidden="1"/>
    </xf>
    <xf numFmtId="1" fontId="21" fillId="34" borderId="12" xfId="0" applyNumberFormat="1" applyFont="1" applyFill="1" applyBorder="1" applyAlignment="1" applyProtection="1">
      <alignment horizontal="center"/>
      <protection hidden="1"/>
    </xf>
    <xf numFmtId="1" fontId="21" fillId="34" borderId="36" xfId="0" applyNumberFormat="1" applyFont="1" applyFill="1" applyBorder="1" applyAlignment="1" applyProtection="1">
      <alignment horizontal="center"/>
      <protection hidden="1"/>
    </xf>
    <xf numFmtId="1" fontId="21" fillId="34" borderId="38" xfId="0" applyNumberFormat="1" applyFont="1" applyFill="1" applyBorder="1" applyAlignment="1" applyProtection="1">
      <alignment horizontal="center"/>
      <protection hidden="1"/>
    </xf>
    <xf numFmtId="0" fontId="20" fillId="34" borderId="39" xfId="0" applyFont="1" applyFill="1" applyBorder="1" applyAlignment="1" applyProtection="1">
      <alignment horizontal="center"/>
      <protection hidden="1"/>
    </xf>
    <xf numFmtId="1" fontId="21" fillId="34" borderId="46" xfId="0" applyNumberFormat="1" applyFont="1" applyFill="1" applyBorder="1" applyAlignment="1" applyProtection="1">
      <alignment horizontal="center"/>
      <protection hidden="1"/>
    </xf>
    <xf numFmtId="1" fontId="21" fillId="34" borderId="37" xfId="0" applyNumberFormat="1" applyFont="1" applyFill="1" applyBorder="1" applyAlignment="1" applyProtection="1">
      <alignment horizontal="center"/>
      <protection hidden="1"/>
    </xf>
    <xf numFmtId="1" fontId="21" fillId="34" borderId="39" xfId="0" applyNumberFormat="1" applyFont="1" applyFill="1" applyBorder="1" applyAlignment="1" applyProtection="1">
      <alignment horizontal="center"/>
      <protection hidden="1"/>
    </xf>
    <xf numFmtId="0" fontId="33" fillId="0" borderId="56" xfId="0" applyFont="1" applyBorder="1" applyAlignment="1">
      <alignment horizontal="center"/>
    </xf>
    <xf numFmtId="0" fontId="0" fillId="0" borderId="40" xfId="0" applyBorder="1" applyAlignment="1">
      <alignment horizontal="center"/>
    </xf>
    <xf numFmtId="0" fontId="0" fillId="0" borderId="56" xfId="0" applyBorder="1" applyAlignment="1">
      <alignment horizontal="center"/>
    </xf>
    <xf numFmtId="0" fontId="0" fillId="0" borderId="37" xfId="0" applyBorder="1" applyAlignment="1">
      <alignment horizontal="center"/>
    </xf>
    <xf numFmtId="0" fontId="31" fillId="29" borderId="56" xfId="0" applyFont="1" applyFill="1" applyBorder="1" applyAlignment="1" applyProtection="1">
      <alignment horizontal="center" vertical="center"/>
      <protection hidden="1"/>
    </xf>
    <xf numFmtId="0" fontId="0" fillId="0" borderId="41"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58" fillId="29" borderId="29" xfId="0" applyFont="1" applyFill="1" applyBorder="1" applyAlignment="1">
      <alignment horizontal="left"/>
    </xf>
    <xf numFmtId="0" fontId="0" fillId="29" borderId="30" xfId="0" applyFill="1" applyBorder="1"/>
    <xf numFmtId="0" fontId="0" fillId="29" borderId="31" xfId="0" applyFill="1" applyBorder="1"/>
    <xf numFmtId="0" fontId="0" fillId="29" borderId="21" xfId="0" applyFill="1" applyBorder="1"/>
    <xf numFmtId="0" fontId="20" fillId="0" borderId="14" xfId="38" applyFont="1" applyBorder="1" applyAlignment="1" applyProtection="1">
      <alignment horizontal="center"/>
      <protection hidden="1"/>
    </xf>
    <xf numFmtId="0" fontId="20" fillId="0" borderId="19" xfId="38" applyFont="1" applyBorder="1" applyAlignment="1" applyProtection="1">
      <alignment horizontal="center"/>
      <protection hidden="1"/>
    </xf>
    <xf numFmtId="0" fontId="20" fillId="0" borderId="15" xfId="38" applyFont="1" applyBorder="1" applyAlignment="1" applyProtection="1">
      <alignment horizontal="center"/>
      <protection hidden="1"/>
    </xf>
    <xf numFmtId="0" fontId="20" fillId="0" borderId="16" xfId="38" applyFont="1" applyBorder="1" applyAlignment="1" applyProtection="1">
      <alignment horizontal="center"/>
      <protection hidden="1"/>
    </xf>
    <xf numFmtId="0" fontId="20" fillId="0" borderId="14" xfId="0" applyFont="1" applyBorder="1" applyAlignment="1" applyProtection="1">
      <alignment horizontal="center" vertical="center"/>
      <protection hidden="1"/>
    </xf>
    <xf numFmtId="0" fontId="20" fillId="0" borderId="48" xfId="0" applyFont="1" applyBorder="1" applyAlignment="1" applyProtection="1">
      <alignment horizontal="center" vertical="center"/>
      <protection hidden="1"/>
    </xf>
    <xf numFmtId="0" fontId="20" fillId="0" borderId="15" xfId="0" applyFont="1" applyBorder="1" applyAlignment="1" applyProtection="1">
      <alignment horizontal="center" vertical="center"/>
      <protection hidden="1"/>
    </xf>
    <xf numFmtId="0" fontId="20" fillId="0" borderId="15" xfId="0" applyFont="1" applyBorder="1" applyAlignment="1" applyProtection="1">
      <alignment horizontal="center" vertical="center" wrapText="1"/>
      <protection hidden="1"/>
    </xf>
    <xf numFmtId="0" fontId="20" fillId="0" borderId="16" xfId="0" applyFont="1" applyBorder="1" applyAlignment="1" applyProtection="1">
      <alignment horizontal="center" vertical="center" wrapText="1"/>
      <protection hidden="1"/>
    </xf>
    <xf numFmtId="0" fontId="0" fillId="0" borderId="0" xfId="0" applyAlignment="1">
      <alignment vertical="center"/>
    </xf>
    <xf numFmtId="0" fontId="42" fillId="0" borderId="60" xfId="0" applyFont="1" applyBorder="1" applyAlignment="1">
      <alignment horizontal="center" vertical="center"/>
    </xf>
    <xf numFmtId="0" fontId="59" fillId="29" borderId="56" xfId="0" applyFont="1" applyFill="1" applyBorder="1" applyAlignment="1">
      <alignment horizontal="center" vertical="center"/>
    </xf>
    <xf numFmtId="0" fontId="42" fillId="0" borderId="61" xfId="0" applyFont="1" applyBorder="1" applyAlignment="1">
      <alignment horizontal="center" vertical="center"/>
    </xf>
    <xf numFmtId="0" fontId="42" fillId="0" borderId="62" xfId="0" applyFont="1" applyBorder="1" applyAlignment="1">
      <alignment horizontal="center" vertical="center"/>
    </xf>
    <xf numFmtId="0" fontId="40" fillId="29" borderId="56" xfId="0" applyFont="1" applyFill="1" applyBorder="1" applyAlignment="1">
      <alignment horizontal="center" vertical="center" wrapText="1"/>
    </xf>
    <xf numFmtId="0" fontId="42" fillId="0" borderId="63" xfId="0" applyFont="1" applyBorder="1" applyAlignment="1">
      <alignment horizontal="center" vertical="center"/>
    </xf>
    <xf numFmtId="0" fontId="60" fillId="29" borderId="56" xfId="0" applyFont="1" applyFill="1" applyBorder="1" applyAlignment="1">
      <alignment horizontal="center" vertical="center"/>
    </xf>
    <xf numFmtId="0" fontId="22" fillId="0" borderId="34" xfId="38" applyFont="1" applyBorder="1" applyAlignment="1" applyProtection="1">
      <alignment horizontal="center"/>
      <protection hidden="1"/>
    </xf>
    <xf numFmtId="0" fontId="22" fillId="0" borderId="24" xfId="38" applyFont="1" applyBorder="1" applyAlignment="1" applyProtection="1">
      <alignment horizontal="center"/>
      <protection hidden="1"/>
    </xf>
    <xf numFmtId="0" fontId="20" fillId="0" borderId="47" xfId="38" applyFont="1" applyBorder="1" applyAlignment="1" applyProtection="1">
      <alignment horizontal="center"/>
      <protection hidden="1"/>
    </xf>
    <xf numFmtId="0" fontId="20" fillId="0" borderId="49" xfId="38" applyFont="1" applyBorder="1" applyAlignment="1" applyProtection="1">
      <alignment horizontal="center"/>
      <protection hidden="1"/>
    </xf>
    <xf numFmtId="0" fontId="20" fillId="0" borderId="50" xfId="38" applyFont="1" applyBorder="1" applyAlignment="1" applyProtection="1">
      <alignment horizontal="center"/>
      <protection hidden="1"/>
    </xf>
    <xf numFmtId="0" fontId="31" fillId="0" borderId="60" xfId="0" applyFont="1" applyBorder="1" applyProtection="1">
      <protection hidden="1"/>
    </xf>
    <xf numFmtId="0" fontId="31" fillId="0" borderId="62" xfId="0" applyFont="1" applyBorder="1" applyProtection="1">
      <protection hidden="1"/>
    </xf>
    <xf numFmtId="0" fontId="31" fillId="0" borderId="42" xfId="0" applyFont="1" applyBorder="1" applyProtection="1">
      <protection hidden="1"/>
    </xf>
    <xf numFmtId="0" fontId="31" fillId="0" borderId="43" xfId="0" applyFont="1" applyBorder="1" applyProtection="1">
      <protection hidden="1"/>
    </xf>
    <xf numFmtId="0" fontId="34" fillId="0" borderId="44" xfId="0" applyFont="1" applyBorder="1" applyProtection="1">
      <protection hidden="1"/>
    </xf>
    <xf numFmtId="0" fontId="20" fillId="0" borderId="0" xfId="38" applyFont="1" applyAlignment="1" applyProtection="1">
      <alignment horizontal="center"/>
      <protection hidden="1"/>
    </xf>
    <xf numFmtId="0" fontId="0" fillId="0" borderId="0" xfId="0" applyAlignment="1" applyProtection="1">
      <alignment horizontal="center"/>
      <protection hidden="1"/>
    </xf>
    <xf numFmtId="0" fontId="1" fillId="0" borderId="0" xfId="44"/>
    <xf numFmtId="0" fontId="58" fillId="0" borderId="29" xfId="44" applyFont="1" applyBorder="1" applyAlignment="1">
      <alignment horizontal="left"/>
    </xf>
    <xf numFmtId="0" fontId="1" fillId="0" borderId="30" xfId="44" applyBorder="1"/>
    <xf numFmtId="0" fontId="1" fillId="0" borderId="31" xfId="44" applyBorder="1"/>
    <xf numFmtId="0" fontId="42" fillId="0" borderId="0" xfId="44" applyFont="1" applyAlignment="1">
      <alignment horizontal="center" vertical="center"/>
    </xf>
    <xf numFmtId="0" fontId="1" fillId="0" borderId="0" xfId="44" applyAlignment="1">
      <alignment horizontal="center" vertical="center"/>
    </xf>
    <xf numFmtId="0" fontId="59" fillId="0" borderId="0" xfId="44" applyFont="1" applyAlignment="1">
      <alignment horizontal="center" vertical="center"/>
    </xf>
    <xf numFmtId="10" fontId="1" fillId="0" borderId="0" xfId="44" applyNumberFormat="1" applyAlignment="1">
      <alignment horizontal="center" vertical="center"/>
    </xf>
    <xf numFmtId="0" fontId="20" fillId="0" borderId="14" xfId="44" applyFont="1" applyBorder="1" applyAlignment="1" applyProtection="1">
      <alignment horizontal="center" vertical="center"/>
      <protection hidden="1"/>
    </xf>
    <xf numFmtId="0" fontId="20" fillId="0" borderId="48" xfId="44" applyFont="1" applyBorder="1" applyAlignment="1" applyProtection="1">
      <alignment horizontal="center" vertical="center"/>
      <protection hidden="1"/>
    </xf>
    <xf numFmtId="0" fontId="20" fillId="0" borderId="15" xfId="44" applyFont="1" applyBorder="1" applyAlignment="1" applyProtection="1">
      <alignment horizontal="center" vertical="center"/>
      <protection hidden="1"/>
    </xf>
    <xf numFmtId="0" fontId="20" fillId="0" borderId="15" xfId="44" applyFont="1" applyBorder="1" applyAlignment="1" applyProtection="1">
      <alignment horizontal="center" vertical="center" wrapText="1"/>
      <protection hidden="1"/>
    </xf>
    <xf numFmtId="0" fontId="20" fillId="0" borderId="16" xfId="44" applyFont="1" applyBorder="1" applyAlignment="1" applyProtection="1">
      <alignment horizontal="center" vertical="center" wrapText="1"/>
      <protection hidden="1"/>
    </xf>
    <xf numFmtId="0" fontId="1" fillId="0" borderId="0" xfId="44" applyAlignment="1">
      <alignment vertical="center"/>
    </xf>
    <xf numFmtId="0" fontId="42" fillId="0" borderId="60" xfId="44" applyFont="1" applyBorder="1" applyAlignment="1">
      <alignment horizontal="center" vertical="center"/>
    </xf>
    <xf numFmtId="0" fontId="59" fillId="0" borderId="21" xfId="44" applyFont="1" applyBorder="1" applyAlignment="1">
      <alignment horizontal="center" vertical="center"/>
    </xf>
    <xf numFmtId="0" fontId="33" fillId="0" borderId="56" xfId="44" applyFont="1" applyBorder="1" applyAlignment="1">
      <alignment horizontal="center"/>
    </xf>
    <xf numFmtId="0" fontId="42" fillId="0" borderId="61" xfId="44" applyFont="1" applyBorder="1" applyAlignment="1">
      <alignment horizontal="center" vertical="center"/>
    </xf>
    <xf numFmtId="0" fontId="42" fillId="0" borderId="62" xfId="44" applyFont="1" applyBorder="1" applyAlignment="1">
      <alignment horizontal="center" vertical="center"/>
    </xf>
    <xf numFmtId="0" fontId="59" fillId="0" borderId="35" xfId="44" applyFont="1" applyBorder="1" applyAlignment="1">
      <alignment horizontal="center" vertical="center"/>
    </xf>
    <xf numFmtId="0" fontId="59" fillId="0" borderId="34" xfId="44" applyFont="1" applyBorder="1" applyAlignment="1">
      <alignment horizontal="center" vertical="center"/>
    </xf>
    <xf numFmtId="0" fontId="33" fillId="0" borderId="56" xfId="44" applyFont="1" applyBorder="1" applyAlignment="1">
      <alignment horizontal="center" vertical="center"/>
    </xf>
    <xf numFmtId="0" fontId="59" fillId="0" borderId="64" xfId="44" applyFont="1" applyBorder="1" applyAlignment="1">
      <alignment horizontal="center" vertical="center"/>
    </xf>
    <xf numFmtId="0" fontId="61" fillId="0" borderId="0" xfId="44" applyFont="1"/>
    <xf numFmtId="0" fontId="42" fillId="0" borderId="63" xfId="44" applyFont="1" applyBorder="1" applyAlignment="1">
      <alignment horizontal="center" vertical="center"/>
    </xf>
    <xf numFmtId="0" fontId="61" fillId="0" borderId="21" xfId="44" applyFont="1" applyBorder="1"/>
    <xf numFmtId="0" fontId="59" fillId="0" borderId="21" xfId="44" applyFont="1" applyBorder="1" applyAlignment="1">
      <alignment horizontal="right" vertical="center"/>
    </xf>
    <xf numFmtId="0" fontId="62" fillId="0" borderId="29" xfId="44" applyFont="1" applyBorder="1"/>
    <xf numFmtId="0" fontId="61" fillId="0" borderId="0" xfId="44" applyFont="1" applyAlignment="1">
      <alignment horizontal="center" vertical="center"/>
    </xf>
    <xf numFmtId="0" fontId="31" fillId="0" borderId="60" xfId="44" applyFont="1" applyBorder="1" applyProtection="1">
      <protection hidden="1"/>
    </xf>
    <xf numFmtId="0" fontId="63" fillId="0" borderId="40" xfId="44" applyFont="1" applyBorder="1" applyAlignment="1">
      <alignment horizontal="center"/>
    </xf>
    <xf numFmtId="0" fontId="1" fillId="0" borderId="40" xfId="44" applyBorder="1" applyAlignment="1">
      <alignment horizontal="center"/>
    </xf>
    <xf numFmtId="0" fontId="1" fillId="0" borderId="56" xfId="44" applyBorder="1" applyAlignment="1">
      <alignment horizontal="center"/>
    </xf>
    <xf numFmtId="0" fontId="1" fillId="0" borderId="37" xfId="44" applyBorder="1" applyAlignment="1">
      <alignment horizontal="center"/>
    </xf>
    <xf numFmtId="0" fontId="63" fillId="0" borderId="56" xfId="44" applyFont="1" applyBorder="1" applyAlignment="1">
      <alignment horizontal="center"/>
    </xf>
    <xf numFmtId="0" fontId="31" fillId="0" borderId="62" xfId="44" applyFont="1" applyBorder="1" applyProtection="1">
      <protection hidden="1"/>
    </xf>
    <xf numFmtId="0" fontId="64" fillId="0" borderId="56" xfId="44" applyFont="1" applyBorder="1" applyAlignment="1" applyProtection="1">
      <alignment horizontal="center" vertical="center"/>
      <protection hidden="1"/>
    </xf>
    <xf numFmtId="0" fontId="63" fillId="0" borderId="40" xfId="44" applyFont="1" applyBorder="1" applyAlignment="1">
      <alignment horizontal="center" vertical="center"/>
    </xf>
    <xf numFmtId="1" fontId="21" fillId="31" borderId="0" xfId="0" applyNumberFormat="1" applyFont="1" applyFill="1" applyAlignment="1" applyProtection="1">
      <alignment horizontal="center"/>
      <protection hidden="1"/>
    </xf>
    <xf numFmtId="0" fontId="20" fillId="0" borderId="15" xfId="0" applyFont="1" applyBorder="1" applyAlignment="1" applyProtection="1">
      <alignment horizontal="center"/>
      <protection hidden="1"/>
    </xf>
    <xf numFmtId="0" fontId="20" fillId="0" borderId="56" xfId="0" applyFont="1" applyBorder="1" applyAlignment="1" applyProtection="1">
      <alignment horizontal="center"/>
      <protection hidden="1"/>
    </xf>
    <xf numFmtId="0" fontId="33" fillId="0" borderId="54" xfId="0" applyFont="1" applyBorder="1" applyAlignment="1">
      <alignment horizontal="center"/>
    </xf>
    <xf numFmtId="0" fontId="33" fillId="0" borderId="56" xfId="0" applyFont="1" applyBorder="1" applyAlignment="1">
      <alignment horizontal="center" vertical="center"/>
    </xf>
    <xf numFmtId="0" fontId="33" fillId="0" borderId="54" xfId="0" applyFont="1" applyBorder="1" applyAlignment="1">
      <alignment horizontal="center" vertical="center"/>
    </xf>
    <xf numFmtId="0" fontId="20" fillId="0" borderId="37" xfId="0" applyFont="1" applyBorder="1" applyAlignment="1" applyProtection="1">
      <alignment horizontal="center"/>
      <protection hidden="1"/>
    </xf>
    <xf numFmtId="0" fontId="20" fillId="31" borderId="18" xfId="0" applyFont="1" applyFill="1" applyBorder="1" applyAlignment="1" applyProtection="1">
      <alignment horizontal="center"/>
      <protection hidden="1"/>
    </xf>
    <xf numFmtId="0" fontId="33" fillId="0" borderId="38" xfId="0" applyFont="1" applyBorder="1" applyAlignment="1">
      <alignment horizontal="center" vertical="center"/>
    </xf>
    <xf numFmtId="0" fontId="33" fillId="0" borderId="55" xfId="0" applyFont="1" applyBorder="1" applyAlignment="1">
      <alignment horizontal="center" vertical="center"/>
    </xf>
    <xf numFmtId="0" fontId="20" fillId="0" borderId="39" xfId="0" applyFont="1" applyBorder="1" applyAlignment="1" applyProtection="1">
      <alignment horizontal="center"/>
      <protection hidden="1"/>
    </xf>
    <xf numFmtId="0" fontId="33" fillId="0" borderId="12" xfId="0" applyFont="1" applyBorder="1" applyAlignment="1">
      <alignment horizontal="center"/>
    </xf>
    <xf numFmtId="0" fontId="33" fillId="0" borderId="65" xfId="0" applyFont="1" applyBorder="1" applyAlignment="1">
      <alignment horizontal="center"/>
    </xf>
    <xf numFmtId="0" fontId="20" fillId="0" borderId="46" xfId="0" applyFont="1" applyBorder="1" applyAlignment="1" applyProtection="1">
      <alignment horizontal="center"/>
      <protection hidden="1"/>
    </xf>
    <xf numFmtId="0" fontId="22" fillId="0" borderId="0" xfId="38" applyFont="1" applyAlignment="1" applyProtection="1">
      <alignment horizontal="center"/>
      <protection hidden="1"/>
    </xf>
    <xf numFmtId="0" fontId="20" fillId="31" borderId="66" xfId="38" applyFont="1" applyFill="1" applyBorder="1" applyAlignment="1" applyProtection="1">
      <alignment horizontal="center"/>
      <protection hidden="1"/>
    </xf>
    <xf numFmtId="0" fontId="0" fillId="0" borderId="54" xfId="0" applyBorder="1" applyAlignment="1">
      <alignment horizontal="center"/>
    </xf>
    <xf numFmtId="0" fontId="21" fillId="0" borderId="56" xfId="0" applyFont="1" applyBorder="1" applyAlignment="1" applyProtection="1">
      <alignment horizontal="center"/>
      <protection hidden="1"/>
    </xf>
    <xf numFmtId="0" fontId="20" fillId="34" borderId="56" xfId="0" applyFont="1" applyFill="1" applyBorder="1" applyAlignment="1" applyProtection="1">
      <alignment horizontal="center"/>
      <protection hidden="1"/>
    </xf>
    <xf numFmtId="1" fontId="21" fillId="34" borderId="56" xfId="0" applyNumberFormat="1" applyFont="1" applyFill="1" applyBorder="1" applyAlignment="1" applyProtection="1">
      <alignment horizontal="center"/>
      <protection hidden="1"/>
    </xf>
    <xf numFmtId="0" fontId="21" fillId="34" borderId="56" xfId="0" applyFont="1" applyFill="1" applyBorder="1" applyAlignment="1" applyProtection="1">
      <alignment horizontal="center"/>
      <protection hidden="1"/>
    </xf>
    <xf numFmtId="0" fontId="34" fillId="34" borderId="57" xfId="38" applyFont="1" applyFill="1" applyBorder="1" applyAlignment="1" applyProtection="1">
      <alignment horizontal="center" vertical="center"/>
      <protection hidden="1"/>
    </xf>
    <xf numFmtId="49" fontId="33" fillId="34" borderId="17" xfId="0" applyNumberFormat="1" applyFont="1" applyFill="1" applyBorder="1" applyAlignment="1" applyProtection="1">
      <alignment horizontal="left"/>
      <protection hidden="1"/>
    </xf>
    <xf numFmtId="49" fontId="33" fillId="34" borderId="18" xfId="0" applyNumberFormat="1" applyFont="1" applyFill="1" applyBorder="1" applyAlignment="1" applyProtection="1">
      <alignment horizontal="left"/>
      <protection hidden="1"/>
    </xf>
    <xf numFmtId="0" fontId="21" fillId="34" borderId="38" xfId="0" applyFont="1" applyFill="1" applyBorder="1" applyAlignment="1" applyProtection="1">
      <alignment horizontal="center"/>
      <protection hidden="1"/>
    </xf>
    <xf numFmtId="0" fontId="34" fillId="34" borderId="67" xfId="38" applyFont="1" applyFill="1" applyBorder="1" applyAlignment="1" applyProtection="1">
      <alignment horizontal="center" vertical="center"/>
      <protection hidden="1"/>
    </xf>
    <xf numFmtId="0" fontId="20" fillId="34" borderId="68" xfId="0" applyFont="1" applyFill="1" applyBorder="1" applyAlignment="1" applyProtection="1">
      <alignment horizontal="center"/>
      <protection hidden="1"/>
    </xf>
    <xf numFmtId="0" fontId="20" fillId="34" borderId="69" xfId="0" applyFont="1" applyFill="1" applyBorder="1" applyAlignment="1" applyProtection="1">
      <alignment horizontal="center"/>
      <protection hidden="1"/>
    </xf>
    <xf numFmtId="49" fontId="33" fillId="34" borderId="57" xfId="0" applyNumberFormat="1" applyFont="1" applyFill="1" applyBorder="1" applyAlignment="1" applyProtection="1">
      <alignment horizontal="left"/>
      <protection hidden="1"/>
    </xf>
    <xf numFmtId="0" fontId="21" fillId="34" borderId="58" xfId="0" applyFont="1" applyFill="1" applyBorder="1" applyAlignment="1" applyProtection="1">
      <alignment horizontal="center"/>
      <protection hidden="1"/>
    </xf>
    <xf numFmtId="1" fontId="21" fillId="34" borderId="58" xfId="0" applyNumberFormat="1" applyFont="1" applyFill="1" applyBorder="1" applyAlignment="1" applyProtection="1">
      <alignment horizontal="center"/>
      <protection hidden="1"/>
    </xf>
    <xf numFmtId="1" fontId="21" fillId="34" borderId="59" xfId="0" applyNumberFormat="1" applyFont="1" applyFill="1" applyBorder="1" applyAlignment="1" applyProtection="1">
      <alignment horizontal="center"/>
      <protection hidden="1"/>
    </xf>
    <xf numFmtId="0" fontId="46" fillId="38" borderId="21" xfId="0" applyFont="1" applyFill="1" applyBorder="1" applyAlignment="1">
      <alignment horizontal="center" vertical="center"/>
    </xf>
    <xf numFmtId="164" fontId="46" fillId="38" borderId="23" xfId="28" applyFont="1" applyFill="1" applyBorder="1" applyAlignment="1" applyProtection="1">
      <alignment horizontal="center"/>
      <protection hidden="1"/>
    </xf>
    <xf numFmtId="164" fontId="46" fillId="38" borderId="35" xfId="28" applyFont="1" applyFill="1" applyBorder="1" applyAlignment="1" applyProtection="1">
      <alignment horizontal="center"/>
      <protection hidden="1"/>
    </xf>
    <xf numFmtId="164" fontId="46" fillId="38" borderId="21" xfId="0" applyNumberFormat="1" applyFont="1" applyFill="1" applyBorder="1" applyAlignment="1">
      <alignment horizontal="center"/>
    </xf>
    <xf numFmtId="164" fontId="46" fillId="38" borderId="14" xfId="0" applyNumberFormat="1" applyFont="1" applyFill="1" applyBorder="1" applyAlignment="1">
      <alignment horizontal="center"/>
    </xf>
    <xf numFmtId="164" fontId="46" fillId="38" borderId="15" xfId="0" applyNumberFormat="1" applyFont="1" applyFill="1" applyBorder="1" applyAlignment="1">
      <alignment horizontal="center"/>
    </xf>
    <xf numFmtId="164" fontId="46" fillId="38" borderId="16" xfId="0" applyNumberFormat="1" applyFont="1" applyFill="1" applyBorder="1" applyAlignment="1">
      <alignment horizontal="center"/>
    </xf>
    <xf numFmtId="0" fontId="35" fillId="38" borderId="32" xfId="0" applyFont="1" applyFill="1" applyBorder="1" applyAlignment="1">
      <alignment horizontal="center"/>
    </xf>
    <xf numFmtId="0" fontId="35" fillId="38" borderId="0" xfId="0" applyFont="1" applyFill="1" applyAlignment="1">
      <alignment horizontal="center"/>
    </xf>
    <xf numFmtId="0" fontId="35" fillId="38" borderId="33" xfId="0" applyFont="1" applyFill="1" applyBorder="1" applyAlignment="1">
      <alignment horizontal="center"/>
    </xf>
    <xf numFmtId="0" fontId="32" fillId="37" borderId="29" xfId="0" applyFont="1" applyFill="1" applyBorder="1" applyAlignment="1" applyProtection="1">
      <alignment horizontal="center"/>
      <protection hidden="1"/>
    </xf>
    <xf numFmtId="0" fontId="32" fillId="37" borderId="30" xfId="0" applyFont="1" applyFill="1" applyBorder="1" applyAlignment="1" applyProtection="1">
      <alignment horizontal="center"/>
      <protection hidden="1"/>
    </xf>
    <xf numFmtId="0" fontId="32" fillId="37" borderId="31" xfId="0" applyFont="1" applyFill="1" applyBorder="1" applyAlignment="1" applyProtection="1">
      <alignment horizontal="center"/>
      <protection hidden="1"/>
    </xf>
    <xf numFmtId="0" fontId="20" fillId="0" borderId="24" xfId="0" applyFont="1" applyBorder="1" applyAlignment="1">
      <alignment horizontal="center"/>
    </xf>
    <xf numFmtId="0" fontId="20" fillId="0" borderId="25" xfId="0" applyFont="1" applyBorder="1" applyAlignment="1">
      <alignment horizontal="center"/>
    </xf>
    <xf numFmtId="0" fontId="20" fillId="0" borderId="26" xfId="0" applyFont="1" applyBorder="1" applyAlignment="1">
      <alignment horizontal="center"/>
    </xf>
    <xf numFmtId="0" fontId="20" fillId="0" borderId="32" xfId="0" applyFont="1" applyBorder="1" applyAlignment="1">
      <alignment horizontal="center"/>
    </xf>
    <xf numFmtId="0" fontId="20" fillId="0" borderId="0" xfId="0" applyFont="1" applyAlignment="1">
      <alignment horizontal="center"/>
    </xf>
    <xf numFmtId="0" fontId="20" fillId="0" borderId="33" xfId="0" applyFont="1" applyBorder="1" applyAlignment="1">
      <alignment horizontal="center"/>
    </xf>
    <xf numFmtId="0" fontId="20" fillId="0" borderId="13" xfId="0" applyFont="1" applyBorder="1" applyAlignment="1">
      <alignment horizontal="center"/>
    </xf>
    <xf numFmtId="0" fontId="20" fillId="0" borderId="27" xfId="0" applyFont="1" applyBorder="1" applyAlignment="1">
      <alignment horizontal="center"/>
    </xf>
    <xf numFmtId="0" fontId="20" fillId="0" borderId="28" xfId="0" applyFont="1" applyBorder="1" applyAlignment="1">
      <alignment horizontal="center"/>
    </xf>
    <xf numFmtId="0" fontId="27" fillId="34" borderId="58" xfId="38" applyFont="1" applyFill="1" applyBorder="1" applyAlignment="1" applyProtection="1">
      <alignment horizontal="center"/>
      <protection hidden="1"/>
    </xf>
    <xf numFmtId="0" fontId="27" fillId="34" borderId="59" xfId="38" applyFont="1" applyFill="1" applyBorder="1" applyAlignment="1" applyProtection="1">
      <alignment horizontal="center"/>
      <protection hidden="1"/>
    </xf>
    <xf numFmtId="0" fontId="46" fillId="38" borderId="13" xfId="0" applyFont="1" applyFill="1" applyBorder="1" applyAlignment="1">
      <alignment horizontal="center"/>
    </xf>
    <xf numFmtId="0" fontId="46" fillId="38" borderId="27" xfId="0" applyFont="1" applyFill="1" applyBorder="1" applyAlignment="1">
      <alignment horizontal="center"/>
    </xf>
    <xf numFmtId="0" fontId="46" fillId="38" borderId="28" xfId="0" applyFont="1" applyFill="1" applyBorder="1" applyAlignment="1">
      <alignment horizontal="center"/>
    </xf>
    <xf numFmtId="0" fontId="20" fillId="34" borderId="58" xfId="38" applyFont="1" applyFill="1" applyBorder="1" applyAlignment="1" applyProtection="1">
      <alignment horizontal="center"/>
      <protection hidden="1"/>
    </xf>
    <xf numFmtId="0" fontId="20" fillId="31" borderId="29" xfId="38" applyFont="1" applyFill="1" applyBorder="1" applyAlignment="1" applyProtection="1">
      <alignment horizontal="center"/>
      <protection hidden="1"/>
    </xf>
    <xf numFmtId="0" fontId="20" fillId="31" borderId="30" xfId="38" applyFont="1" applyFill="1" applyBorder="1" applyAlignment="1" applyProtection="1">
      <alignment horizontal="center"/>
      <protection hidden="1"/>
    </xf>
    <xf numFmtId="0" fontId="24" fillId="31" borderId="29" xfId="38" applyFont="1" applyFill="1" applyBorder="1" applyAlignment="1" applyProtection="1">
      <alignment horizontal="center"/>
      <protection hidden="1"/>
    </xf>
    <xf numFmtId="0" fontId="24" fillId="31" borderId="30" xfId="38" applyFont="1" applyFill="1" applyBorder="1" applyAlignment="1" applyProtection="1">
      <alignment horizontal="center"/>
      <protection hidden="1"/>
    </xf>
    <xf numFmtId="0" fontId="24" fillId="31" borderId="31" xfId="38" applyFont="1" applyFill="1" applyBorder="1" applyAlignment="1" applyProtection="1">
      <alignment horizontal="center"/>
      <protection hidden="1"/>
    </xf>
    <xf numFmtId="0" fontId="20" fillId="31" borderId="31" xfId="38" applyFont="1" applyFill="1" applyBorder="1" applyAlignment="1" applyProtection="1">
      <alignment horizontal="center"/>
      <protection hidden="1"/>
    </xf>
    <xf numFmtId="0" fontId="47" fillId="27" borderId="68" xfId="0" applyFont="1" applyFill="1" applyBorder="1" applyAlignment="1">
      <alignment vertical="center" wrapText="1"/>
    </xf>
    <xf numFmtId="0" fontId="47" fillId="27" borderId="68" xfId="0" applyFont="1" applyFill="1" applyBorder="1" applyAlignment="1">
      <alignment vertical="center"/>
    </xf>
    <xf numFmtId="0" fontId="37" fillId="27" borderId="68" xfId="0" applyFont="1" applyFill="1" applyBorder="1" applyAlignment="1">
      <alignment horizontal="right" vertical="center" wrapText="1"/>
    </xf>
    <xf numFmtId="0" fontId="37" fillId="27" borderId="68" xfId="0" applyFont="1" applyFill="1" applyBorder="1" applyAlignment="1">
      <alignment horizontal="right" vertical="center"/>
    </xf>
    <xf numFmtId="0" fontId="50" fillId="28" borderId="36" xfId="0" applyFont="1" applyFill="1" applyBorder="1" applyAlignment="1">
      <alignment horizontal="left" vertical="center" wrapText="1"/>
    </xf>
    <xf numFmtId="0" fontId="50" fillId="28" borderId="36" xfId="0" applyFont="1" applyFill="1" applyBorder="1" applyAlignment="1">
      <alignment horizontal="left" vertical="center"/>
    </xf>
    <xf numFmtId="0" fontId="44" fillId="28" borderId="36" xfId="0" applyFont="1" applyFill="1" applyBorder="1" applyAlignment="1">
      <alignment horizontal="right" vertical="center" wrapText="1"/>
    </xf>
    <xf numFmtId="0" fontId="44" fillId="28" borderId="36" xfId="0" applyFont="1" applyFill="1" applyBorder="1" applyAlignment="1">
      <alignment horizontal="right" vertical="center"/>
    </xf>
    <xf numFmtId="0" fontId="26" fillId="37" borderId="29" xfId="0" applyFont="1" applyFill="1" applyBorder="1" applyAlignment="1">
      <alignment horizontal="center" vertical="center" wrapText="1"/>
    </xf>
    <xf numFmtId="0" fontId="25" fillId="37" borderId="30" xfId="0" applyFont="1" applyFill="1" applyBorder="1" applyAlignment="1">
      <alignment horizontal="center" vertical="center"/>
    </xf>
    <xf numFmtId="0" fontId="25" fillId="37" borderId="31" xfId="0" applyFont="1" applyFill="1" applyBorder="1" applyAlignment="1">
      <alignment horizontal="center" vertical="center"/>
    </xf>
    <xf numFmtId="0" fontId="20" fillId="0" borderId="29" xfId="38" applyFont="1" applyBorder="1" applyAlignment="1" applyProtection="1">
      <alignment horizontal="center"/>
      <protection hidden="1"/>
    </xf>
    <xf numFmtId="0" fontId="20" fillId="0" borderId="30" xfId="38" applyFont="1" applyBorder="1" applyAlignment="1" applyProtection="1">
      <alignment horizontal="center"/>
      <protection hidden="1"/>
    </xf>
    <xf numFmtId="0" fontId="20" fillId="0" borderId="31" xfId="38" applyFont="1" applyBorder="1" applyAlignment="1" applyProtection="1">
      <alignment horizontal="center"/>
      <protection hidden="1"/>
    </xf>
    <xf numFmtId="0" fontId="24" fillId="0" borderId="29" xfId="38" applyFont="1" applyBorder="1" applyAlignment="1" applyProtection="1">
      <alignment horizontal="center"/>
      <protection hidden="1"/>
    </xf>
    <xf numFmtId="0" fontId="24" fillId="0" borderId="30" xfId="38" applyFont="1" applyBorder="1" applyAlignment="1" applyProtection="1">
      <alignment horizontal="center"/>
      <protection hidden="1"/>
    </xf>
    <xf numFmtId="0" fontId="24" fillId="0" borderId="31" xfId="38" applyFont="1" applyBorder="1" applyAlignment="1" applyProtection="1">
      <alignment horizontal="center"/>
      <protection hidden="1"/>
    </xf>
    <xf numFmtId="0" fontId="27" fillId="32" borderId="58" xfId="38" applyFont="1" applyFill="1" applyBorder="1" applyAlignment="1" applyProtection="1">
      <alignment horizontal="center"/>
      <protection hidden="1"/>
    </xf>
    <xf numFmtId="0" fontId="27" fillId="32" borderId="59" xfId="38" applyFont="1" applyFill="1" applyBorder="1" applyAlignment="1" applyProtection="1">
      <alignment horizontal="center"/>
      <protection hidden="1"/>
    </xf>
    <xf numFmtId="0" fontId="20" fillId="32" borderId="29" xfId="38" applyFont="1" applyFill="1" applyBorder="1" applyAlignment="1" applyProtection="1">
      <alignment horizontal="center"/>
      <protection hidden="1"/>
    </xf>
    <xf numFmtId="0" fontId="20" fillId="32" borderId="30" xfId="38" applyFont="1" applyFill="1" applyBorder="1" applyAlignment="1" applyProtection="1">
      <alignment horizontal="center"/>
      <protection hidden="1"/>
    </xf>
    <xf numFmtId="0" fontId="20" fillId="32" borderId="31" xfId="38" applyFont="1" applyFill="1" applyBorder="1" applyAlignment="1" applyProtection="1">
      <alignment horizontal="center"/>
      <protection hidden="1"/>
    </xf>
    <xf numFmtId="0" fontId="24" fillId="32" borderId="29" xfId="38" applyFont="1" applyFill="1" applyBorder="1" applyAlignment="1" applyProtection="1">
      <alignment horizontal="center"/>
      <protection hidden="1"/>
    </xf>
    <xf numFmtId="0" fontId="24" fillId="32" borderId="30" xfId="38" applyFont="1" applyFill="1" applyBorder="1" applyAlignment="1" applyProtection="1">
      <alignment horizontal="center"/>
      <protection hidden="1"/>
    </xf>
    <xf numFmtId="0" fontId="24" fillId="32" borderId="31" xfId="38" applyFont="1" applyFill="1" applyBorder="1" applyAlignment="1" applyProtection="1">
      <alignment horizontal="center"/>
      <protection hidden="1"/>
    </xf>
    <xf numFmtId="0" fontId="20" fillId="32" borderId="58" xfId="38" applyFont="1" applyFill="1" applyBorder="1" applyAlignment="1" applyProtection="1">
      <alignment horizontal="center"/>
      <protection hidden="1"/>
    </xf>
    <xf numFmtId="0" fontId="41" fillId="0" borderId="36" xfId="0" applyFont="1" applyBorder="1" applyAlignment="1">
      <alignment horizontal="center"/>
    </xf>
    <xf numFmtId="0" fontId="41" fillId="0" borderId="51" xfId="0" applyFont="1" applyBorder="1" applyAlignment="1">
      <alignment horizontal="center" vertical="center"/>
    </xf>
    <xf numFmtId="0" fontId="41" fillId="0" borderId="52" xfId="0" applyFont="1" applyBorder="1" applyAlignment="1">
      <alignment horizontal="center" vertical="center"/>
    </xf>
    <xf numFmtId="0" fontId="41" fillId="0" borderId="53" xfId="0" applyFont="1" applyBorder="1" applyAlignment="1">
      <alignment horizontal="center" vertical="center"/>
    </xf>
    <xf numFmtId="0" fontId="41" fillId="0" borderId="22" xfId="0" applyFont="1" applyBorder="1" applyAlignment="1">
      <alignment horizontal="center" vertical="center"/>
    </xf>
    <xf numFmtId="0" fontId="31" fillId="0" borderId="36" xfId="0" applyFont="1" applyBorder="1" applyAlignment="1">
      <alignment horizontal="center"/>
    </xf>
    <xf numFmtId="0" fontId="29" fillId="25" borderId="13" xfId="0" applyFont="1" applyFill="1" applyBorder="1" applyAlignment="1">
      <alignment horizontal="center"/>
    </xf>
    <xf numFmtId="0" fontId="29" fillId="25" borderId="27" xfId="0" applyFont="1" applyFill="1" applyBorder="1" applyAlignment="1">
      <alignment horizontal="center"/>
    </xf>
    <xf numFmtId="0" fontId="29" fillId="25" borderId="28" xfId="0" applyFont="1" applyFill="1" applyBorder="1" applyAlignment="1">
      <alignment horizont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44" xr:uid="{C06A3D52-FE51-49CA-BD30-469D015789A9}"/>
    <cellStyle name="Normal_Sheet3" xfId="38" xr:uid="{00000000-0005-0000-0000-000026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66CCFF"/>
      <color rgb="FFFFFFCC"/>
      <color rgb="FFFFFF99"/>
      <color rgb="FFCCECFF"/>
      <color rgb="FF99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1217083</xdr:colOff>
      <xdr:row>1</xdr:row>
      <xdr:rowOff>0</xdr:rowOff>
    </xdr:from>
    <xdr:to>
      <xdr:col>7</xdr:col>
      <xdr:colOff>16170</xdr:colOff>
      <xdr:row>4</xdr:row>
      <xdr:rowOff>147828</xdr:rowOff>
    </xdr:to>
    <xdr:pic>
      <xdr:nvPicPr>
        <xdr:cNvPr id="3" name="Picture 2">
          <a:extLst>
            <a:ext uri="{FF2B5EF4-FFF2-40B4-BE49-F238E27FC236}">
              <a16:creationId xmlns:a16="http://schemas.microsoft.com/office/drawing/2014/main" id="{46515E2D-1C69-44FF-0D47-ABF0F8C391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2250" y="254000"/>
          <a:ext cx="7562088" cy="90982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V564"/>
  <sheetViews>
    <sheetView tabSelected="1" zoomScale="85" zoomScaleNormal="85" zoomScaleSheetLayoutView="90" workbookViewId="0">
      <selection activeCell="A6" sqref="A6:J6"/>
    </sheetView>
  </sheetViews>
  <sheetFormatPr defaultColWidth="9.140625" defaultRowHeight="20.25" x14ac:dyDescent="0.3"/>
  <cols>
    <col min="1" max="1" width="16.5703125" style="66" customWidth="1"/>
    <col min="2" max="2" width="28.7109375" style="66" bestFit="1" customWidth="1"/>
    <col min="3" max="3" width="30.42578125" style="66" customWidth="1"/>
    <col min="4" max="4" width="28.7109375" style="66" customWidth="1"/>
    <col min="5" max="5" width="25.7109375" style="66" customWidth="1"/>
    <col min="6" max="6" width="26.85546875" style="66" bestFit="1" customWidth="1"/>
    <col min="7" max="7" width="19.7109375" style="66" customWidth="1"/>
    <col min="8" max="8" width="25" style="66" bestFit="1" customWidth="1"/>
    <col min="9" max="9" width="19.7109375" style="66" customWidth="1"/>
    <col min="10" max="10" width="22.140625" style="66" customWidth="1"/>
    <col min="11" max="16384" width="9.140625" style="66"/>
  </cols>
  <sheetData>
    <row r="1" spans="1:256" s="2" customFormat="1" x14ac:dyDescent="0.3">
      <c r="A1" s="284"/>
      <c r="B1" s="285"/>
      <c r="C1" s="285"/>
      <c r="D1" s="285"/>
      <c r="E1" s="285"/>
      <c r="F1" s="285"/>
      <c r="G1" s="285"/>
      <c r="H1" s="285"/>
      <c r="I1" s="285"/>
      <c r="J1" s="286"/>
    </row>
    <row r="2" spans="1:256" s="2" customFormat="1" x14ac:dyDescent="0.3">
      <c r="A2" s="287"/>
      <c r="B2" s="288"/>
      <c r="C2" s="288"/>
      <c r="D2" s="288"/>
      <c r="E2" s="288"/>
      <c r="F2" s="288"/>
      <c r="G2" s="288"/>
      <c r="H2" s="288"/>
      <c r="I2" s="288"/>
      <c r="J2" s="289"/>
    </row>
    <row r="3" spans="1:256" s="2" customFormat="1" x14ac:dyDescent="0.3">
      <c r="A3" s="287"/>
      <c r="B3" s="288"/>
      <c r="C3" s="288"/>
      <c r="D3" s="288"/>
      <c r="E3" s="288"/>
      <c r="F3" s="288"/>
      <c r="G3" s="288"/>
      <c r="H3" s="288"/>
      <c r="I3" s="288"/>
      <c r="J3" s="289"/>
    </row>
    <row r="4" spans="1:256" s="2" customFormat="1" x14ac:dyDescent="0.3">
      <c r="A4" s="287"/>
      <c r="B4" s="288"/>
      <c r="C4" s="288"/>
      <c r="D4" s="288"/>
      <c r="E4" s="288"/>
      <c r="F4" s="288"/>
      <c r="G4" s="288"/>
      <c r="H4" s="288"/>
      <c r="I4" s="288"/>
      <c r="J4" s="289"/>
    </row>
    <row r="5" spans="1:256" s="8" customFormat="1" ht="15" customHeight="1" thickBot="1" x14ac:dyDescent="0.35">
      <c r="A5" s="290"/>
      <c r="B5" s="291"/>
      <c r="C5" s="291"/>
      <c r="D5" s="291"/>
      <c r="E5" s="291"/>
      <c r="F5" s="291"/>
      <c r="G5" s="291"/>
      <c r="H5" s="291"/>
      <c r="I5" s="291"/>
      <c r="J5" s="29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s="2" customFormat="1" ht="60" customHeight="1" thickBot="1" x14ac:dyDescent="0.35">
      <c r="A6" s="313" t="s">
        <v>145</v>
      </c>
      <c r="B6" s="314"/>
      <c r="C6" s="314"/>
      <c r="D6" s="314"/>
      <c r="E6" s="314"/>
      <c r="F6" s="314"/>
      <c r="G6" s="314"/>
      <c r="H6" s="314"/>
      <c r="I6" s="314"/>
      <c r="J6" s="315"/>
    </row>
    <row r="7" spans="1:256" s="2" customFormat="1" ht="26.25" thickBot="1" x14ac:dyDescent="0.4">
      <c r="A7" s="278" t="s">
        <v>27</v>
      </c>
      <c r="B7" s="279"/>
      <c r="C7" s="279"/>
      <c r="D7" s="279"/>
      <c r="E7" s="279"/>
      <c r="F7" s="279"/>
      <c r="G7" s="279"/>
      <c r="H7" s="279"/>
      <c r="I7" s="279"/>
      <c r="J7" s="280"/>
    </row>
    <row r="8" spans="1:256" s="1" customFormat="1" ht="42" customHeight="1" thickBot="1" x14ac:dyDescent="0.35">
      <c r="A8" s="83" t="s">
        <v>10</v>
      </c>
      <c r="B8" s="84" t="s">
        <v>80</v>
      </c>
      <c r="C8" s="85" t="s">
        <v>22</v>
      </c>
      <c r="D8" s="84" t="s">
        <v>13</v>
      </c>
      <c r="E8" s="86" t="s">
        <v>25</v>
      </c>
      <c r="F8" s="87" t="s">
        <v>12</v>
      </c>
      <c r="G8" s="84" t="s">
        <v>146</v>
      </c>
      <c r="H8" s="84" t="s">
        <v>147</v>
      </c>
      <c r="I8" s="88" t="s">
        <v>148</v>
      </c>
      <c r="J8" s="271" t="s">
        <v>9</v>
      </c>
    </row>
    <row r="9" spans="1:256" s="2" customFormat="1" x14ac:dyDescent="0.3">
      <c r="A9" s="89">
        <v>1</v>
      </c>
      <c r="B9" s="90"/>
      <c r="C9" s="90"/>
      <c r="D9" s="91"/>
      <c r="E9" s="92"/>
      <c r="F9" s="93" t="str">
        <f>IF($B9="", "", IF($C9="School", IF($D9="", "", IF($E9="", "", IFERROR(VLOOKUP($B9, $B$503:$C$518, 2, FALSE), 0) + IF($E9="1-WAY", IFERROR(VLOOKUP($D9, $B$545:$D$553, 3, FALSE), 0), IFERROR(VLOOKUP($D9, $B$545:$D$553, 2, FALSE), 0) ) ) ), IFERROR(VLOOKUP($B9, $B$503:$C$518, 2, FALSE), 0) ) )</f>
        <v/>
      </c>
      <c r="G9" s="93" t="str">
        <f>IF($B9="", "", IF($C9="School", IF($D9="", "", IF($E9="", "", IFERROR(VLOOKUP($B9, $B$503:$F$518, 3, FALSE), 0) + IF($E9="1-WAY", IFERROR(VLOOKUP($D9, $B$545:$F$553, 5, FALSE), 0), IFERROR(VLOOKUP($D9, $B$545:$F$553, 4, FALSE), 0) ) ) ), IFERROR(VLOOKUP($B9, $B$503:$F$518, 3, FALSE), 0) ) )</f>
        <v/>
      </c>
      <c r="H9" s="93" t="str">
        <f>IF($B9="", "", IF($C9="School", IF($D9="", "", IF($E9="", "", IFERROR(VLOOKUP($B9, $B$503:$F$518, 4, FALSE), 0) + IF($E9="1-WAY", IFERROR(VLOOKUP($D9, $B$545:$H$553, 7, FALSE), 0), IFERROR(VLOOKUP($D9, $B$545:$H$553, 6, FALSE), 0) ) ) ), IFERROR(VLOOKUP($B9, $B$503:$F$518, 4, FALSE), 0) ) )</f>
        <v/>
      </c>
      <c r="I9" s="93" t="str">
        <f>IF($B9="", "", IF($C9="School", IF($D9="", "", IF($E9="", "", IFERROR(VLOOKUP($B9, $B$503:$F$518, 5, FALSE), 0) + IF($E9="1-WAY", IFERROR(VLOOKUP($D9, $B$545:$J$553, 9, FALSE), 0), IFERROR(VLOOKUP($D9, $B$545:$J$553, 8, FALSE), 0) ) ) ), IFERROR(VLOOKUP($B9, $B$503:$F$518, 5, FALSE), 0) ) )</f>
        <v/>
      </c>
      <c r="J9" s="272">
        <f>SUM(F9:I9)</f>
        <v>0</v>
      </c>
    </row>
    <row r="10" spans="1:256" s="2" customFormat="1" x14ac:dyDescent="0.3">
      <c r="A10" s="94">
        <v>2</v>
      </c>
      <c r="B10" s="90"/>
      <c r="C10" s="95"/>
      <c r="D10" s="96"/>
      <c r="E10" s="97"/>
      <c r="F10" s="93" t="str">
        <f t="shared" ref="F10:F18" si="0">IF($B10="", "", IF($C10="School", IF($D10="", "", IF($E10="", "", IFERROR(VLOOKUP($B10, $B$503:$C$518, 2, FALSE), 0) + IF($E10="1-WAY", IFERROR(VLOOKUP($D10, $B$545:$D$553, 3, FALSE), 0), IFERROR(VLOOKUP($D10, $B$545:$D$553, 2, FALSE), 0) ) ) ), IFERROR(VLOOKUP($B10, $B$503:$C$518, 2, FALSE), 0) ) )</f>
        <v/>
      </c>
      <c r="G10" s="93" t="str">
        <f t="shared" ref="G10:G18" si="1">IF($B10="", "", IF($C10="School", IF($D10="", "", IF($E10="", "", IFERROR(VLOOKUP($B10, $B$503:$F$518, 3, FALSE), 0) + IF($E10="1-WAY", IFERROR(VLOOKUP($D10, $B$545:$F$553, 5, FALSE), 0), IFERROR(VLOOKUP($D10, $B$545:$F$553, 4, FALSE), 0) ) ) ), IFERROR(VLOOKUP($B10, $B$503:$F$518, 3, FALSE), 0) ) )</f>
        <v/>
      </c>
      <c r="H10" s="93" t="str">
        <f t="shared" ref="H10:H18" si="2">IF($B10="", "", IF($C10="School", IF($D10="", "", IF($E10="", "", IFERROR(VLOOKUP($B10, $B$503:$F$518, 4, FALSE), 0) + IF($E10="1-WAY", IFERROR(VLOOKUP($D10, $B$545:$H$553, 7, FALSE), 0), IFERROR(VLOOKUP($D10, $B$545:$H$553, 6, FALSE), 0) ) ) ), IFERROR(VLOOKUP($B10, $B$503:$F$518, 4, FALSE), 0) ) )</f>
        <v/>
      </c>
      <c r="I10" s="93" t="str">
        <f t="shared" ref="I10:I18" si="3">IF($B10="", "", IF($C10="School", IF($D10="", "", IF($E10="", "", IFERROR(VLOOKUP($B10, $B$503:$F$518, 5, FALSE), 0) + IF($E10="1-WAY", IFERROR(VLOOKUP($D10, $B$545:$J$553, 9, FALSE), 0), IFERROR(VLOOKUP($D10, $B$545:$J$553, 8, FALSE), 0) ) ) ), IFERROR(VLOOKUP($B10, $B$503:$F$518, 5, FALSE), 0) ) )</f>
        <v/>
      </c>
      <c r="J10" s="272">
        <f t="shared" ref="J10:J18" si="4">SUM(F10:I10)</f>
        <v>0</v>
      </c>
    </row>
    <row r="11" spans="1:256" s="2" customFormat="1" x14ac:dyDescent="0.3">
      <c r="A11" s="94">
        <v>3</v>
      </c>
      <c r="B11" s="90"/>
      <c r="C11" s="95"/>
      <c r="D11" s="96"/>
      <c r="E11" s="97"/>
      <c r="F11" s="93" t="str">
        <f t="shared" si="0"/>
        <v/>
      </c>
      <c r="G11" s="93" t="str">
        <f t="shared" si="1"/>
        <v/>
      </c>
      <c r="H11" s="93" t="str">
        <f t="shared" si="2"/>
        <v/>
      </c>
      <c r="I11" s="93" t="str">
        <f t="shared" si="3"/>
        <v/>
      </c>
      <c r="J11" s="272">
        <f t="shared" si="4"/>
        <v>0</v>
      </c>
    </row>
    <row r="12" spans="1:256" s="2" customFormat="1" x14ac:dyDescent="0.3">
      <c r="A12" s="94">
        <v>4</v>
      </c>
      <c r="B12" s="90"/>
      <c r="C12" s="95"/>
      <c r="D12" s="96"/>
      <c r="E12" s="97"/>
      <c r="F12" s="93" t="str">
        <f t="shared" si="0"/>
        <v/>
      </c>
      <c r="G12" s="93" t="str">
        <f t="shared" si="1"/>
        <v/>
      </c>
      <c r="H12" s="93" t="str">
        <f t="shared" si="2"/>
        <v/>
      </c>
      <c r="I12" s="93" t="str">
        <f t="shared" si="3"/>
        <v/>
      </c>
      <c r="J12" s="272">
        <f>SUM(F12:I12)</f>
        <v>0</v>
      </c>
    </row>
    <row r="13" spans="1:256" s="2" customFormat="1" x14ac:dyDescent="0.3">
      <c r="A13" s="94">
        <v>5</v>
      </c>
      <c r="B13" s="90"/>
      <c r="C13" s="95"/>
      <c r="D13" s="96"/>
      <c r="E13" s="97"/>
      <c r="F13" s="93" t="str">
        <f t="shared" si="0"/>
        <v/>
      </c>
      <c r="G13" s="93" t="str">
        <f t="shared" si="1"/>
        <v/>
      </c>
      <c r="H13" s="93" t="str">
        <f t="shared" si="2"/>
        <v/>
      </c>
      <c r="I13" s="93" t="str">
        <f t="shared" si="3"/>
        <v/>
      </c>
      <c r="J13" s="272">
        <f>SUM(F13:I13)</f>
        <v>0</v>
      </c>
    </row>
    <row r="14" spans="1:256" s="2" customFormat="1" x14ac:dyDescent="0.3">
      <c r="A14" s="94">
        <v>6</v>
      </c>
      <c r="B14" s="90"/>
      <c r="C14" s="95"/>
      <c r="D14" s="96"/>
      <c r="E14" s="97"/>
      <c r="F14" s="93" t="str">
        <f t="shared" si="0"/>
        <v/>
      </c>
      <c r="G14" s="93" t="str">
        <f t="shared" si="1"/>
        <v/>
      </c>
      <c r="H14" s="93" t="str">
        <f t="shared" si="2"/>
        <v/>
      </c>
      <c r="I14" s="93" t="str">
        <f t="shared" si="3"/>
        <v/>
      </c>
      <c r="J14" s="272">
        <f>SUM(F14:I14)</f>
        <v>0</v>
      </c>
    </row>
    <row r="15" spans="1:256" s="2" customFormat="1" x14ac:dyDescent="0.3">
      <c r="A15" s="94">
        <v>7</v>
      </c>
      <c r="B15" s="90"/>
      <c r="C15" s="95"/>
      <c r="D15" s="96"/>
      <c r="E15" s="97"/>
      <c r="F15" s="93" t="str">
        <f t="shared" si="0"/>
        <v/>
      </c>
      <c r="G15" s="93" t="str">
        <f t="shared" si="1"/>
        <v/>
      </c>
      <c r="H15" s="93" t="str">
        <f t="shared" si="2"/>
        <v/>
      </c>
      <c r="I15" s="93" t="str">
        <f t="shared" si="3"/>
        <v/>
      </c>
      <c r="J15" s="272">
        <f t="shared" si="4"/>
        <v>0</v>
      </c>
    </row>
    <row r="16" spans="1:256" s="2" customFormat="1" x14ac:dyDescent="0.3">
      <c r="A16" s="94">
        <v>8</v>
      </c>
      <c r="B16" s="90"/>
      <c r="C16" s="95"/>
      <c r="D16" s="96"/>
      <c r="E16" s="97"/>
      <c r="F16" s="93" t="str">
        <f t="shared" si="0"/>
        <v/>
      </c>
      <c r="G16" s="93" t="str">
        <f t="shared" si="1"/>
        <v/>
      </c>
      <c r="H16" s="93" t="str">
        <f t="shared" si="2"/>
        <v/>
      </c>
      <c r="I16" s="93" t="str">
        <f t="shared" si="3"/>
        <v/>
      </c>
      <c r="J16" s="272">
        <f t="shared" si="4"/>
        <v>0</v>
      </c>
    </row>
    <row r="17" spans="1:10" s="2" customFormat="1" x14ac:dyDescent="0.3">
      <c r="A17" s="94">
        <v>9</v>
      </c>
      <c r="B17" s="90"/>
      <c r="C17" s="95"/>
      <c r="D17" s="96"/>
      <c r="E17" s="97"/>
      <c r="F17" s="93" t="str">
        <f t="shared" si="0"/>
        <v/>
      </c>
      <c r="G17" s="93" t="str">
        <f t="shared" si="1"/>
        <v/>
      </c>
      <c r="H17" s="93" t="str">
        <f t="shared" si="2"/>
        <v/>
      </c>
      <c r="I17" s="93" t="str">
        <f t="shared" si="3"/>
        <v/>
      </c>
      <c r="J17" s="272">
        <f t="shared" si="4"/>
        <v>0</v>
      </c>
    </row>
    <row r="18" spans="1:10" s="2" customFormat="1" ht="21" thickBot="1" x14ac:dyDescent="0.35">
      <c r="A18" s="94">
        <v>10</v>
      </c>
      <c r="B18" s="90"/>
      <c r="C18" s="95"/>
      <c r="D18" s="96"/>
      <c r="E18" s="97"/>
      <c r="F18" s="93" t="str">
        <f t="shared" si="0"/>
        <v/>
      </c>
      <c r="G18" s="93" t="str">
        <f t="shared" si="1"/>
        <v/>
      </c>
      <c r="H18" s="93" t="str">
        <f t="shared" si="2"/>
        <v/>
      </c>
      <c r="I18" s="93" t="str">
        <f t="shared" si="3"/>
        <v/>
      </c>
      <c r="J18" s="273">
        <f t="shared" si="4"/>
        <v>0</v>
      </c>
    </row>
    <row r="19" spans="1:10" s="2" customFormat="1" ht="21" thickBot="1" x14ac:dyDescent="0.35">
      <c r="A19" s="295" t="s">
        <v>11</v>
      </c>
      <c r="B19" s="296"/>
      <c r="C19" s="296"/>
      <c r="D19" s="296"/>
      <c r="E19" s="297"/>
      <c r="F19" s="275">
        <f>SUM(F9:F18)</f>
        <v>0</v>
      </c>
      <c r="G19" s="276">
        <f>SUM(G9:G18)</f>
        <v>0</v>
      </c>
      <c r="H19" s="276">
        <f>SUM(H9:H18)</f>
        <v>0</v>
      </c>
      <c r="I19" s="277">
        <f>SUM(I9:I18)</f>
        <v>0</v>
      </c>
      <c r="J19" s="274">
        <f>SUM(J9:J18)</f>
        <v>0</v>
      </c>
    </row>
    <row r="20" spans="1:10" s="2" customFormat="1" ht="353.25" customHeight="1" x14ac:dyDescent="0.3">
      <c r="A20" s="309" t="s">
        <v>87</v>
      </c>
      <c r="B20" s="310"/>
      <c r="C20" s="310"/>
      <c r="D20" s="310"/>
      <c r="E20" s="310"/>
      <c r="F20" s="311" t="s">
        <v>88</v>
      </c>
      <c r="G20" s="312"/>
      <c r="H20" s="312"/>
      <c r="I20" s="312"/>
      <c r="J20" s="312"/>
    </row>
    <row r="21" spans="1:10" s="2" customFormat="1" ht="220.5" customHeight="1" thickBot="1" x14ac:dyDescent="0.35">
      <c r="A21" s="305" t="s">
        <v>149</v>
      </c>
      <c r="B21" s="306"/>
      <c r="C21" s="306"/>
      <c r="D21" s="306"/>
      <c r="E21" s="306"/>
      <c r="F21" s="307" t="s">
        <v>150</v>
      </c>
      <c r="G21" s="308"/>
      <c r="H21" s="308"/>
      <c r="I21" s="308"/>
      <c r="J21" s="308"/>
    </row>
    <row r="22" spans="1:10" s="2" customFormat="1" ht="21.95" customHeight="1" thickBot="1" x14ac:dyDescent="0.35">
      <c r="A22" s="281" t="s">
        <v>143</v>
      </c>
      <c r="B22" s="282"/>
      <c r="C22" s="282"/>
      <c r="D22" s="282"/>
      <c r="E22" s="283"/>
      <c r="F22" s="281" t="s">
        <v>144</v>
      </c>
      <c r="G22" s="282"/>
      <c r="H22" s="282"/>
      <c r="I22" s="282"/>
      <c r="J22" s="283"/>
    </row>
    <row r="23" spans="1:10" s="2" customFormat="1" ht="21.95" customHeight="1" x14ac:dyDescent="0.3"/>
    <row r="24" spans="1:10" s="2" customFormat="1" ht="21.95" customHeight="1" x14ac:dyDescent="0.3"/>
    <row r="25" spans="1:10" s="2" customFormat="1" ht="21.95" customHeight="1" x14ac:dyDescent="0.3"/>
    <row r="26" spans="1:10" s="2" customFormat="1" ht="21.95" customHeight="1" x14ac:dyDescent="0.3"/>
    <row r="27" spans="1:10" s="2" customFormat="1" ht="21.95" customHeight="1" x14ac:dyDescent="0.3">
      <c r="B27" s="66"/>
      <c r="C27" s="66"/>
      <c r="D27" s="66"/>
      <c r="E27" s="66"/>
      <c r="F27" s="66"/>
      <c r="G27" s="66"/>
      <c r="H27" s="66"/>
    </row>
    <row r="28" spans="1:10" s="2" customFormat="1" ht="21.95" customHeight="1" x14ac:dyDescent="0.3">
      <c r="B28" s="66"/>
      <c r="C28" s="66"/>
      <c r="D28" s="66"/>
      <c r="E28" s="66"/>
      <c r="F28" s="66"/>
      <c r="G28" s="66"/>
      <c r="H28" s="66"/>
    </row>
    <row r="29" spans="1:10" s="2" customFormat="1" ht="21.95" customHeight="1" x14ac:dyDescent="0.3">
      <c r="B29" s="66"/>
      <c r="C29" s="66"/>
      <c r="D29" s="66"/>
      <c r="E29" s="66"/>
      <c r="F29" s="66"/>
      <c r="G29" s="66"/>
      <c r="H29" s="66"/>
    </row>
    <row r="30" spans="1:10" s="2" customFormat="1" ht="21.95" customHeight="1" x14ac:dyDescent="0.3">
      <c r="B30" s="66"/>
      <c r="C30" s="66"/>
      <c r="D30" s="66"/>
      <c r="E30" s="66"/>
      <c r="F30" s="66"/>
      <c r="G30" s="66"/>
      <c r="H30" s="66"/>
    </row>
    <row r="31" spans="1:10" s="2" customFormat="1" ht="21.95" customHeight="1" x14ac:dyDescent="0.3">
      <c r="B31" s="66"/>
      <c r="C31" s="66"/>
      <c r="D31" s="66"/>
      <c r="E31" s="66"/>
      <c r="F31" s="66"/>
      <c r="G31" s="66"/>
      <c r="H31" s="66"/>
    </row>
    <row r="32" spans="1:10" s="2" customFormat="1" ht="21.95" customHeight="1" x14ac:dyDescent="0.3">
      <c r="B32" s="66"/>
      <c r="C32" s="66"/>
      <c r="D32" s="66"/>
      <c r="E32" s="66"/>
      <c r="F32" s="66"/>
      <c r="G32" s="66"/>
      <c r="H32" s="66"/>
    </row>
    <row r="33" spans="2:8" s="2" customFormat="1" ht="21.95" customHeight="1" x14ac:dyDescent="0.3">
      <c r="B33" s="66"/>
      <c r="C33" s="66"/>
      <c r="D33" s="66"/>
      <c r="E33" s="66"/>
      <c r="F33" s="66"/>
      <c r="G33" s="66"/>
      <c r="H33" s="66"/>
    </row>
    <row r="34" spans="2:8" s="2" customFormat="1" ht="21.95" customHeight="1" x14ac:dyDescent="0.3">
      <c r="B34" s="66"/>
      <c r="C34" s="66"/>
      <c r="D34" s="66"/>
      <c r="E34" s="66"/>
      <c r="F34" s="66"/>
      <c r="G34" s="66"/>
      <c r="H34" s="66"/>
    </row>
    <row r="35" spans="2:8" s="2" customFormat="1" ht="24" customHeight="1" x14ac:dyDescent="0.3">
      <c r="B35" s="66"/>
      <c r="C35" s="66"/>
      <c r="D35" s="66"/>
      <c r="E35" s="66"/>
      <c r="F35" s="66"/>
      <c r="G35" s="66"/>
      <c r="H35" s="66"/>
    </row>
    <row r="36" spans="2:8" ht="21.95" customHeight="1" x14ac:dyDescent="0.3"/>
    <row r="37" spans="2:8" ht="21.95" customHeight="1" x14ac:dyDescent="0.3"/>
    <row r="38" spans="2:8" ht="21.95" customHeight="1" x14ac:dyDescent="0.3"/>
    <row r="39" spans="2:8" ht="21.95" customHeight="1" x14ac:dyDescent="0.3"/>
    <row r="40" spans="2:8" ht="21.95" customHeight="1" x14ac:dyDescent="0.3"/>
    <row r="41" spans="2:8" ht="21.95" customHeight="1" x14ac:dyDescent="0.3"/>
    <row r="42" spans="2:8" ht="21.95" customHeight="1" x14ac:dyDescent="0.3"/>
    <row r="43" spans="2:8" ht="21.95" customHeight="1" x14ac:dyDescent="0.3"/>
    <row r="44" spans="2:8" ht="21.95" customHeight="1" x14ac:dyDescent="0.3"/>
    <row r="45" spans="2:8" ht="21.95" customHeight="1" x14ac:dyDescent="0.3"/>
    <row r="46" spans="2:8" ht="21.95" customHeight="1" x14ac:dyDescent="0.3"/>
    <row r="47" spans="2:8" ht="21.95" customHeight="1" x14ac:dyDescent="0.3"/>
    <row r="48" spans="2:8" ht="21.95" customHeight="1" x14ac:dyDescent="0.3"/>
    <row r="49" ht="21.95" customHeight="1" x14ac:dyDescent="0.3"/>
    <row r="50" ht="21.95" customHeight="1" x14ac:dyDescent="0.3"/>
    <row r="51" ht="21.95" customHeight="1" x14ac:dyDescent="0.3"/>
    <row r="52" ht="21.95" customHeight="1" x14ac:dyDescent="0.3"/>
    <row r="53" ht="21.95" customHeight="1" x14ac:dyDescent="0.3"/>
    <row r="54" ht="21.95" customHeight="1" x14ac:dyDescent="0.3"/>
    <row r="55" ht="21.95" customHeight="1" x14ac:dyDescent="0.3"/>
    <row r="56" ht="21.95" customHeight="1" x14ac:dyDescent="0.3"/>
    <row r="57" ht="21.95" customHeight="1" x14ac:dyDescent="0.3"/>
    <row r="58" ht="21.95" customHeight="1" x14ac:dyDescent="0.3"/>
    <row r="59" ht="21.95" customHeight="1" x14ac:dyDescent="0.3"/>
    <row r="60" ht="21.95" customHeight="1" x14ac:dyDescent="0.3"/>
    <row r="61" ht="21.95" customHeight="1" x14ac:dyDescent="0.3"/>
    <row r="62" ht="21.95" customHeight="1" x14ac:dyDescent="0.3"/>
    <row r="63" ht="21.95" customHeight="1" x14ac:dyDescent="0.3"/>
    <row r="64" ht="21.95" customHeight="1" x14ac:dyDescent="0.3"/>
    <row r="65" ht="21.95" customHeight="1" x14ac:dyDescent="0.3"/>
    <row r="66" ht="21.95" customHeight="1" x14ac:dyDescent="0.3"/>
    <row r="67" ht="21.95" customHeight="1" x14ac:dyDescent="0.3"/>
    <row r="68" ht="21.95" customHeight="1" x14ac:dyDescent="0.3"/>
    <row r="69" ht="21.95" customHeight="1" x14ac:dyDescent="0.3"/>
    <row r="70" ht="21.95" customHeight="1" x14ac:dyDescent="0.3"/>
    <row r="71" ht="21.95" customHeight="1" x14ac:dyDescent="0.3"/>
    <row r="72" ht="21.95" customHeight="1" x14ac:dyDescent="0.3"/>
    <row r="73" ht="21.95" customHeight="1" x14ac:dyDescent="0.3"/>
    <row r="74" ht="21.95" customHeight="1" x14ac:dyDescent="0.3"/>
    <row r="75" ht="21.95" customHeight="1" x14ac:dyDescent="0.3"/>
    <row r="76" ht="21.95" customHeight="1" x14ac:dyDescent="0.3"/>
    <row r="77" ht="21.95" customHeight="1" x14ac:dyDescent="0.3"/>
    <row r="78" ht="21.95" customHeight="1" x14ac:dyDescent="0.3"/>
    <row r="79" ht="21.95" customHeight="1" x14ac:dyDescent="0.3"/>
    <row r="80" ht="21.95" customHeight="1" x14ac:dyDescent="0.3"/>
    <row r="81" ht="21.95" customHeight="1" x14ac:dyDescent="0.3"/>
    <row r="82" ht="21.95" customHeight="1" x14ac:dyDescent="0.3"/>
    <row r="83" ht="21.95" customHeight="1" x14ac:dyDescent="0.3"/>
    <row r="84" ht="21.95" customHeight="1" x14ac:dyDescent="0.3"/>
    <row r="85" ht="21.95" customHeight="1" x14ac:dyDescent="0.3"/>
    <row r="86" ht="21.95" customHeight="1" x14ac:dyDescent="0.3"/>
    <row r="87" ht="21.95" customHeight="1" x14ac:dyDescent="0.3"/>
    <row r="88" ht="21.95" customHeight="1" x14ac:dyDescent="0.3"/>
    <row r="89" ht="21.95" customHeight="1" x14ac:dyDescent="0.3"/>
    <row r="90" ht="21.95" customHeight="1" x14ac:dyDescent="0.3"/>
    <row r="91" ht="21.95" customHeight="1" x14ac:dyDescent="0.3"/>
    <row r="92" ht="21.95" customHeight="1" x14ac:dyDescent="0.3"/>
    <row r="93" ht="21.95" customHeight="1" x14ac:dyDescent="0.3"/>
    <row r="94" ht="21.95" customHeight="1" x14ac:dyDescent="0.3"/>
    <row r="95" ht="21.95" customHeight="1" x14ac:dyDescent="0.3"/>
    <row r="96" ht="21.95" customHeight="1" x14ac:dyDescent="0.3"/>
    <row r="97" ht="21.95" customHeight="1" x14ac:dyDescent="0.3"/>
    <row r="98" ht="21.95" customHeight="1" x14ac:dyDescent="0.3"/>
    <row r="99" ht="21.95" customHeight="1" x14ac:dyDescent="0.3"/>
    <row r="100" ht="21.95" customHeight="1" x14ac:dyDescent="0.3"/>
    <row r="101" ht="21.95" customHeight="1" x14ac:dyDescent="0.3"/>
    <row r="102" ht="21.95" customHeight="1" x14ac:dyDescent="0.3"/>
    <row r="103" ht="21.95" customHeight="1" x14ac:dyDescent="0.3"/>
    <row r="104" ht="21.95" customHeight="1" x14ac:dyDescent="0.3"/>
    <row r="105" ht="21.95" customHeight="1" x14ac:dyDescent="0.3"/>
    <row r="106" ht="21.95" customHeight="1" x14ac:dyDescent="0.3"/>
    <row r="107" ht="21.95" customHeight="1" x14ac:dyDescent="0.3"/>
    <row r="108" ht="21.95" customHeight="1" x14ac:dyDescent="0.3"/>
    <row r="109" ht="21.95" customHeight="1" x14ac:dyDescent="0.3"/>
    <row r="110" ht="21.95" customHeight="1" x14ac:dyDescent="0.3"/>
    <row r="111" ht="21.95" customHeight="1" x14ac:dyDescent="0.3"/>
    <row r="112" ht="21.95" customHeight="1" x14ac:dyDescent="0.3"/>
    <row r="113" ht="21.95" customHeight="1" x14ac:dyDescent="0.3"/>
    <row r="114" ht="21.95" customHeight="1" x14ac:dyDescent="0.3"/>
    <row r="115" ht="21.95" customHeight="1" x14ac:dyDescent="0.3"/>
    <row r="116" ht="21.95" customHeight="1" x14ac:dyDescent="0.3"/>
    <row r="117" ht="21.95" customHeight="1" x14ac:dyDescent="0.3"/>
    <row r="118" ht="21.95" customHeight="1" x14ac:dyDescent="0.3"/>
    <row r="119" ht="21.95" customHeight="1" x14ac:dyDescent="0.3"/>
    <row r="120" ht="21.95" customHeight="1" x14ac:dyDescent="0.3"/>
    <row r="121" ht="21.95" customHeight="1" x14ac:dyDescent="0.3"/>
    <row r="122" ht="21.95" customHeight="1" x14ac:dyDescent="0.3"/>
    <row r="123" ht="21.95" customHeight="1" x14ac:dyDescent="0.3"/>
    <row r="124" ht="21.95" customHeight="1" x14ac:dyDescent="0.3"/>
    <row r="125" ht="21.95" customHeight="1" x14ac:dyDescent="0.3"/>
    <row r="126" ht="21.95" customHeight="1" x14ac:dyDescent="0.3"/>
    <row r="127" ht="21.95" customHeight="1" x14ac:dyDescent="0.3"/>
    <row r="128" ht="21.95" customHeight="1" x14ac:dyDescent="0.3"/>
    <row r="129" ht="21.95" customHeight="1" x14ac:dyDescent="0.3"/>
    <row r="130" ht="21.95" customHeight="1" x14ac:dyDescent="0.3"/>
    <row r="131" ht="21.95" customHeight="1" x14ac:dyDescent="0.3"/>
    <row r="132" ht="21.95" customHeight="1" x14ac:dyDescent="0.3"/>
    <row r="133" ht="21.95" customHeight="1" x14ac:dyDescent="0.3"/>
    <row r="134" ht="21.95" customHeight="1" x14ac:dyDescent="0.3"/>
    <row r="135" ht="21.95" customHeight="1" x14ac:dyDescent="0.3"/>
    <row r="136" ht="21.95" customHeight="1" x14ac:dyDescent="0.3"/>
    <row r="137" ht="21.95" customHeight="1" x14ac:dyDescent="0.3"/>
    <row r="138" ht="21.95" customHeight="1" x14ac:dyDescent="0.3"/>
    <row r="139" ht="21.95" customHeight="1" x14ac:dyDescent="0.3"/>
    <row r="140" ht="21.95" customHeight="1" x14ac:dyDescent="0.3"/>
    <row r="141" ht="21.95" customHeight="1" x14ac:dyDescent="0.3"/>
    <row r="142" ht="21.95" customHeight="1" x14ac:dyDescent="0.3"/>
    <row r="143" ht="21.95" customHeight="1" x14ac:dyDescent="0.3"/>
    <row r="144" ht="21.95" customHeight="1" x14ac:dyDescent="0.3"/>
    <row r="145" ht="21.95" customHeight="1" x14ac:dyDescent="0.3"/>
    <row r="146" ht="21.95" customHeight="1" x14ac:dyDescent="0.3"/>
    <row r="147" ht="21.95" customHeight="1" x14ac:dyDescent="0.3"/>
    <row r="148" ht="21.95" customHeight="1" x14ac:dyDescent="0.3"/>
    <row r="149" ht="21.95" customHeight="1" x14ac:dyDescent="0.3"/>
    <row r="150" ht="21.95" customHeight="1" x14ac:dyDescent="0.3"/>
    <row r="151" ht="21.95" customHeight="1" x14ac:dyDescent="0.3"/>
    <row r="152" ht="21.95" customHeight="1" x14ac:dyDescent="0.3"/>
    <row r="153" ht="21.95" customHeight="1" x14ac:dyDescent="0.3"/>
    <row r="154" ht="21.95" customHeight="1" x14ac:dyDescent="0.3"/>
    <row r="155" ht="21.95" customHeight="1" x14ac:dyDescent="0.3"/>
    <row r="156" ht="21.95" customHeight="1" x14ac:dyDescent="0.3"/>
    <row r="157" ht="21.95" customHeight="1" x14ac:dyDescent="0.3"/>
    <row r="158" ht="21.95" customHeight="1" x14ac:dyDescent="0.3"/>
    <row r="159" ht="21.95" customHeight="1" x14ac:dyDescent="0.3"/>
    <row r="160" ht="21.95" customHeight="1" x14ac:dyDescent="0.3"/>
    <row r="161" ht="21.95" customHeight="1" x14ac:dyDescent="0.3"/>
    <row r="162" ht="21.95" customHeight="1" x14ac:dyDescent="0.3"/>
    <row r="163" ht="21.95" customHeight="1" x14ac:dyDescent="0.3"/>
    <row r="164" ht="21.95" customHeight="1" x14ac:dyDescent="0.3"/>
    <row r="165" ht="21.95" customHeight="1" x14ac:dyDescent="0.3"/>
    <row r="166" ht="21.95" customHeight="1" x14ac:dyDescent="0.3"/>
    <row r="167" ht="21.95" customHeight="1" x14ac:dyDescent="0.3"/>
    <row r="168" ht="21.95" customHeight="1" x14ac:dyDescent="0.3"/>
    <row r="169" ht="21.95" customHeight="1" x14ac:dyDescent="0.3"/>
    <row r="170" ht="21.95" customHeight="1" x14ac:dyDescent="0.3"/>
    <row r="171" ht="21.95" customHeight="1" x14ac:dyDescent="0.3"/>
    <row r="172" ht="21.95" customHeight="1" x14ac:dyDescent="0.3"/>
    <row r="173" ht="21.95" customHeight="1" x14ac:dyDescent="0.3"/>
    <row r="174" ht="21.95" customHeight="1" x14ac:dyDescent="0.3"/>
    <row r="175" ht="21.95" customHeight="1" x14ac:dyDescent="0.3"/>
    <row r="176" ht="21.95" customHeight="1" x14ac:dyDescent="0.3"/>
    <row r="177" ht="21.95" customHeight="1" x14ac:dyDescent="0.3"/>
    <row r="178" ht="21.95" customHeight="1" x14ac:dyDescent="0.3"/>
    <row r="179" ht="21.95" customHeight="1" x14ac:dyDescent="0.3"/>
    <row r="180" ht="21.95" customHeight="1" x14ac:dyDescent="0.3"/>
    <row r="181" ht="21.95" customHeight="1" x14ac:dyDescent="0.3"/>
    <row r="182" ht="21.95" customHeight="1" x14ac:dyDescent="0.3"/>
    <row r="183" ht="21.95" customHeight="1" x14ac:dyDescent="0.3"/>
    <row r="184" ht="21.95" customHeight="1" x14ac:dyDescent="0.3"/>
    <row r="185" ht="21.95" customHeight="1" x14ac:dyDescent="0.3"/>
    <row r="186" ht="21.95" customHeight="1" x14ac:dyDescent="0.3"/>
    <row r="187" ht="21.95" customHeight="1" x14ac:dyDescent="0.3"/>
    <row r="188" ht="21.95" customHeight="1" x14ac:dyDescent="0.3"/>
    <row r="189" ht="21.95" customHeight="1" x14ac:dyDescent="0.3"/>
    <row r="190" ht="21.95" customHeight="1" x14ac:dyDescent="0.3"/>
    <row r="191" ht="21.95" customHeight="1" x14ac:dyDescent="0.3"/>
    <row r="192" ht="21.95" customHeight="1" x14ac:dyDescent="0.3"/>
    <row r="193" ht="21.95" customHeight="1" x14ac:dyDescent="0.3"/>
    <row r="194" ht="21.95" customHeight="1" x14ac:dyDescent="0.3"/>
    <row r="195" ht="21.95" customHeight="1" x14ac:dyDescent="0.3"/>
    <row r="196" ht="21.95" customHeight="1" x14ac:dyDescent="0.3"/>
    <row r="197" ht="21.95" customHeight="1" x14ac:dyDescent="0.3"/>
    <row r="198" ht="21.95" customHeight="1" x14ac:dyDescent="0.3"/>
    <row r="199" ht="21.95" customHeight="1" x14ac:dyDescent="0.3"/>
    <row r="200" ht="21.95" customHeight="1" x14ac:dyDescent="0.3"/>
    <row r="201" ht="21.95" customHeight="1" x14ac:dyDescent="0.3"/>
    <row r="202" ht="21.95" customHeight="1" x14ac:dyDescent="0.3"/>
    <row r="203" ht="21.95" customHeight="1" x14ac:dyDescent="0.3"/>
    <row r="204" ht="21.95" customHeight="1" x14ac:dyDescent="0.3"/>
    <row r="205" ht="21.95" customHeight="1" x14ac:dyDescent="0.3"/>
    <row r="206" ht="21.95" customHeight="1" x14ac:dyDescent="0.3"/>
    <row r="207" ht="21.95" customHeight="1" x14ac:dyDescent="0.3"/>
    <row r="208" ht="21.95" customHeight="1" x14ac:dyDescent="0.3"/>
    <row r="209" ht="21.95" customHeight="1" x14ac:dyDescent="0.3"/>
    <row r="210" ht="21.95" customHeight="1" x14ac:dyDescent="0.3"/>
    <row r="211" ht="21.95" customHeight="1" x14ac:dyDescent="0.3"/>
    <row r="212" ht="21.95" customHeight="1" x14ac:dyDescent="0.3"/>
    <row r="213" ht="21.95" customHeight="1" x14ac:dyDescent="0.3"/>
    <row r="214" ht="21.95" customHeight="1" x14ac:dyDescent="0.3"/>
    <row r="215" ht="21.95" customHeight="1" x14ac:dyDescent="0.3"/>
    <row r="216" ht="21.95" customHeight="1" x14ac:dyDescent="0.3"/>
    <row r="217" ht="21.95" customHeight="1" x14ac:dyDescent="0.3"/>
    <row r="218" ht="21.95" customHeight="1" x14ac:dyDescent="0.3"/>
    <row r="219" ht="21.95" customHeight="1" x14ac:dyDescent="0.3"/>
    <row r="220" ht="21.95" customHeight="1" x14ac:dyDescent="0.3"/>
    <row r="221" ht="21.95" customHeight="1" x14ac:dyDescent="0.3"/>
    <row r="222" ht="21.95" customHeight="1" x14ac:dyDescent="0.3"/>
    <row r="223" ht="21.95" customHeight="1" x14ac:dyDescent="0.3"/>
    <row r="224" ht="21.95" customHeight="1" x14ac:dyDescent="0.3"/>
    <row r="225" ht="21.95" customHeight="1" x14ac:dyDescent="0.3"/>
    <row r="226" ht="21.95" customHeight="1" x14ac:dyDescent="0.3"/>
    <row r="227" ht="21.95" customHeight="1" x14ac:dyDescent="0.3"/>
    <row r="228" ht="21.95" customHeight="1" x14ac:dyDescent="0.3"/>
    <row r="229" ht="21.95" customHeight="1" x14ac:dyDescent="0.3"/>
    <row r="230" ht="21.95" customHeight="1" x14ac:dyDescent="0.3"/>
    <row r="231" ht="21.95" customHeight="1" x14ac:dyDescent="0.3"/>
    <row r="232" ht="21.95" customHeight="1" x14ac:dyDescent="0.3"/>
    <row r="233" ht="21.95" customHeight="1" x14ac:dyDescent="0.3"/>
    <row r="234" ht="21.95" customHeight="1" x14ac:dyDescent="0.3"/>
    <row r="235" ht="21.95" customHeight="1" x14ac:dyDescent="0.3"/>
    <row r="236" ht="21.95" customHeight="1" x14ac:dyDescent="0.3"/>
    <row r="237" ht="21.95" customHeight="1" x14ac:dyDescent="0.3"/>
    <row r="238" ht="21.95" customHeight="1" x14ac:dyDescent="0.3"/>
    <row r="239" ht="21.95" customHeight="1" x14ac:dyDescent="0.3"/>
    <row r="240" ht="21.95" customHeight="1" x14ac:dyDescent="0.3"/>
    <row r="241" ht="21.95" customHeight="1" x14ac:dyDescent="0.3"/>
    <row r="242" ht="21.95" customHeight="1" x14ac:dyDescent="0.3"/>
    <row r="243" ht="21.95" customHeight="1" x14ac:dyDescent="0.3"/>
    <row r="244" ht="21.95" customHeight="1" x14ac:dyDescent="0.3"/>
    <row r="245" ht="21.95" customHeight="1" x14ac:dyDescent="0.3"/>
    <row r="246" ht="21.95" customHeight="1" x14ac:dyDescent="0.3"/>
    <row r="247" ht="21.95" customHeight="1" x14ac:dyDescent="0.3"/>
    <row r="248" ht="21.95" customHeight="1" x14ac:dyDescent="0.3"/>
    <row r="249" ht="21.95" customHeight="1" x14ac:dyDescent="0.3"/>
    <row r="250" ht="21.95" customHeight="1" x14ac:dyDescent="0.3"/>
    <row r="251" ht="21.95" customHeight="1" x14ac:dyDescent="0.3"/>
    <row r="252" ht="21.95" customHeight="1" x14ac:dyDescent="0.3"/>
    <row r="253" ht="21.95" customHeight="1" x14ac:dyDescent="0.3"/>
    <row r="254" ht="21.95" customHeight="1" x14ac:dyDescent="0.3"/>
    <row r="255" ht="21.95" customHeight="1" x14ac:dyDescent="0.3"/>
    <row r="256" ht="21.95" customHeight="1" x14ac:dyDescent="0.3"/>
    <row r="257" ht="21.95" customHeight="1" x14ac:dyDescent="0.3"/>
    <row r="258" ht="21.95" customHeight="1" x14ac:dyDescent="0.3"/>
    <row r="259" ht="21.95" customHeight="1" x14ac:dyDescent="0.3"/>
    <row r="260" ht="21.95" customHeight="1" x14ac:dyDescent="0.3"/>
    <row r="261" ht="21.95" customHeight="1" x14ac:dyDescent="0.3"/>
    <row r="262" ht="21.95" customHeight="1" x14ac:dyDescent="0.3"/>
    <row r="263" ht="21.95" customHeight="1" x14ac:dyDescent="0.3"/>
    <row r="264" ht="21.95" customHeight="1" x14ac:dyDescent="0.3"/>
    <row r="265" ht="21.95" customHeight="1" x14ac:dyDescent="0.3"/>
    <row r="266" ht="21.95" customHeight="1" x14ac:dyDescent="0.3"/>
    <row r="267" ht="21.95" customHeight="1" x14ac:dyDescent="0.3"/>
    <row r="268" ht="21.95" customHeight="1" x14ac:dyDescent="0.3"/>
    <row r="269" ht="21.95" customHeight="1" x14ac:dyDescent="0.3"/>
    <row r="270" ht="21.95" customHeight="1" x14ac:dyDescent="0.3"/>
    <row r="271" ht="21.95" customHeight="1" x14ac:dyDescent="0.3"/>
    <row r="272" ht="21.95" customHeight="1" x14ac:dyDescent="0.3"/>
    <row r="273" ht="21.95" customHeight="1" x14ac:dyDescent="0.3"/>
    <row r="274" ht="21.95" customHeight="1" x14ac:dyDescent="0.3"/>
    <row r="275" ht="21.95" customHeight="1" x14ac:dyDescent="0.3"/>
    <row r="276" ht="21.95" customHeight="1" x14ac:dyDescent="0.3"/>
    <row r="277" ht="21.95" customHeight="1" x14ac:dyDescent="0.3"/>
    <row r="278" ht="21.95" customHeight="1" x14ac:dyDescent="0.3"/>
    <row r="279" ht="21.95" customHeight="1" x14ac:dyDescent="0.3"/>
    <row r="280" ht="21.95" customHeight="1" x14ac:dyDescent="0.3"/>
    <row r="281" ht="21.95" customHeight="1" x14ac:dyDescent="0.3"/>
    <row r="282" ht="21.95" customHeight="1" x14ac:dyDescent="0.3"/>
    <row r="283" ht="21.95" customHeight="1" x14ac:dyDescent="0.3"/>
    <row r="284" ht="21.95" customHeight="1" x14ac:dyDescent="0.3"/>
    <row r="285" ht="21.95" customHeight="1" x14ac:dyDescent="0.3"/>
    <row r="286" ht="21.95" customHeight="1" x14ac:dyDescent="0.3"/>
    <row r="287" ht="21.95" customHeight="1" x14ac:dyDescent="0.3"/>
    <row r="288" ht="21.95" customHeight="1" x14ac:dyDescent="0.3"/>
    <row r="289" ht="21.95" customHeight="1" x14ac:dyDescent="0.3"/>
    <row r="290" ht="21.95" customHeight="1" x14ac:dyDescent="0.3"/>
    <row r="291" ht="21.95" customHeight="1" x14ac:dyDescent="0.3"/>
    <row r="292" ht="21.95" customHeight="1" x14ac:dyDescent="0.3"/>
    <row r="293" ht="21.95" customHeight="1" x14ac:dyDescent="0.3"/>
    <row r="294" ht="21.95" customHeight="1" x14ac:dyDescent="0.3"/>
    <row r="295" ht="21.95" customHeight="1" x14ac:dyDescent="0.3"/>
    <row r="296" ht="21.95" customHeight="1" x14ac:dyDescent="0.3"/>
    <row r="297" ht="21.95" customHeight="1" x14ac:dyDescent="0.3"/>
    <row r="298" ht="21.95" customHeight="1" x14ac:dyDescent="0.3"/>
    <row r="299" ht="21.95" customHeight="1" x14ac:dyDescent="0.3"/>
    <row r="300" ht="21.95" customHeight="1" x14ac:dyDescent="0.3"/>
    <row r="301" ht="21.95" customHeight="1" x14ac:dyDescent="0.3"/>
    <row r="302" ht="21.95" customHeight="1" x14ac:dyDescent="0.3"/>
    <row r="303" ht="21.95" customHeight="1" x14ac:dyDescent="0.3"/>
    <row r="304" ht="21.95" customHeight="1" x14ac:dyDescent="0.3"/>
    <row r="305" ht="21.95" customHeight="1" x14ac:dyDescent="0.3"/>
    <row r="306" ht="21.95" customHeight="1" x14ac:dyDescent="0.3"/>
    <row r="307" ht="21.95" customHeight="1" x14ac:dyDescent="0.3"/>
    <row r="308" ht="21.95" customHeight="1" x14ac:dyDescent="0.3"/>
    <row r="309" ht="21.95" customHeight="1" x14ac:dyDescent="0.3"/>
    <row r="310" ht="21.95" customHeight="1" x14ac:dyDescent="0.3"/>
    <row r="311" ht="21.95" customHeight="1" x14ac:dyDescent="0.3"/>
    <row r="312" ht="21.95" customHeight="1" x14ac:dyDescent="0.3"/>
    <row r="313" ht="21.95" customHeight="1" x14ac:dyDescent="0.3"/>
    <row r="314" ht="21.95" customHeight="1" x14ac:dyDescent="0.3"/>
    <row r="315" ht="21.95" customHeight="1" x14ac:dyDescent="0.3"/>
    <row r="316" ht="21.95" customHeight="1" x14ac:dyDescent="0.3"/>
    <row r="317" ht="21.95" customHeight="1" x14ac:dyDescent="0.3"/>
    <row r="318" ht="21.95" customHeight="1" x14ac:dyDescent="0.3"/>
    <row r="319" ht="21.95" customHeight="1" x14ac:dyDescent="0.3"/>
    <row r="320" ht="21.95" customHeight="1" x14ac:dyDescent="0.3"/>
    <row r="321" ht="21.95" customHeight="1" x14ac:dyDescent="0.3"/>
    <row r="322" ht="21.95" customHeight="1" x14ac:dyDescent="0.3"/>
    <row r="323" ht="21.95" customHeight="1" x14ac:dyDescent="0.3"/>
    <row r="324" ht="21.95" customHeight="1" x14ac:dyDescent="0.3"/>
    <row r="325" ht="21.95" customHeight="1" x14ac:dyDescent="0.3"/>
    <row r="326" ht="21.95" customHeight="1" x14ac:dyDescent="0.3"/>
    <row r="327" ht="21.95" customHeight="1" x14ac:dyDescent="0.3"/>
    <row r="328" ht="21.95" customHeight="1" x14ac:dyDescent="0.3"/>
    <row r="329" ht="21.95" customHeight="1" x14ac:dyDescent="0.3"/>
    <row r="330" ht="21.95" customHeight="1" x14ac:dyDescent="0.3"/>
    <row r="331" ht="21.95" customHeight="1" x14ac:dyDescent="0.3"/>
    <row r="332" ht="21.95" customHeight="1" x14ac:dyDescent="0.3"/>
    <row r="333" ht="21.95" customHeight="1" x14ac:dyDescent="0.3"/>
    <row r="334" ht="21.95" customHeight="1" x14ac:dyDescent="0.3"/>
    <row r="335" ht="21.95" customHeight="1" x14ac:dyDescent="0.3"/>
    <row r="336" ht="21.95" customHeight="1" x14ac:dyDescent="0.3"/>
    <row r="337" ht="21.95" customHeight="1" x14ac:dyDescent="0.3"/>
    <row r="338" ht="21.95" customHeight="1" x14ac:dyDescent="0.3"/>
    <row r="339" ht="21.95" customHeight="1" x14ac:dyDescent="0.3"/>
    <row r="340" ht="21.95" customHeight="1" x14ac:dyDescent="0.3"/>
    <row r="341" ht="21.95" customHeight="1" x14ac:dyDescent="0.3"/>
    <row r="342" ht="21.95" customHeight="1" x14ac:dyDescent="0.3"/>
    <row r="343" ht="21.95" customHeight="1" x14ac:dyDescent="0.3"/>
    <row r="344" ht="21.95" customHeight="1" x14ac:dyDescent="0.3"/>
    <row r="345" ht="21.95" customHeight="1" x14ac:dyDescent="0.3"/>
    <row r="346" ht="21.95" customHeight="1" x14ac:dyDescent="0.3"/>
    <row r="347" ht="21.95" customHeight="1" x14ac:dyDescent="0.3"/>
    <row r="348" ht="21.95" customHeight="1" x14ac:dyDescent="0.3"/>
    <row r="349" ht="21.95" customHeight="1" x14ac:dyDescent="0.3"/>
    <row r="350" ht="21.95" customHeight="1" x14ac:dyDescent="0.3"/>
    <row r="351" ht="21.95" customHeight="1" x14ac:dyDescent="0.3"/>
    <row r="352" ht="21.95" customHeight="1" x14ac:dyDescent="0.3"/>
    <row r="353" ht="21.95" customHeight="1" x14ac:dyDescent="0.3"/>
    <row r="354" ht="21.95" customHeight="1" x14ac:dyDescent="0.3"/>
    <row r="355" ht="21.95" customHeight="1" x14ac:dyDescent="0.3"/>
    <row r="356" ht="21.95" customHeight="1" x14ac:dyDescent="0.3"/>
    <row r="357" ht="21.95" customHeight="1" x14ac:dyDescent="0.3"/>
    <row r="358" ht="21.95" customHeight="1" x14ac:dyDescent="0.3"/>
    <row r="359" ht="21.95" customHeight="1" x14ac:dyDescent="0.3"/>
    <row r="360" ht="21.95" customHeight="1" x14ac:dyDescent="0.3"/>
    <row r="361" ht="21.95" customHeight="1" x14ac:dyDescent="0.3"/>
    <row r="362" ht="21.95" customHeight="1" x14ac:dyDescent="0.3"/>
    <row r="363" ht="21.95" customHeight="1" x14ac:dyDescent="0.3"/>
    <row r="364" ht="21.95" customHeight="1" x14ac:dyDescent="0.3"/>
    <row r="365" ht="21.95" customHeight="1" x14ac:dyDescent="0.3"/>
    <row r="366" ht="21.95" customHeight="1" x14ac:dyDescent="0.3"/>
    <row r="367" ht="21.95" customHeight="1" x14ac:dyDescent="0.3"/>
    <row r="368" ht="21.95" customHeight="1" x14ac:dyDescent="0.3"/>
    <row r="369" ht="21.95" customHeight="1" x14ac:dyDescent="0.3"/>
    <row r="370" ht="21.95" customHeight="1" x14ac:dyDescent="0.3"/>
    <row r="371" ht="21.95" customHeight="1" x14ac:dyDescent="0.3"/>
    <row r="372" ht="21.95" customHeight="1" x14ac:dyDescent="0.3"/>
    <row r="373" ht="21.95" customHeight="1" x14ac:dyDescent="0.3"/>
    <row r="374" ht="21.95" customHeight="1" x14ac:dyDescent="0.3"/>
    <row r="375" ht="21.95" customHeight="1" x14ac:dyDescent="0.3"/>
    <row r="376" ht="21.95" customHeight="1" x14ac:dyDescent="0.3"/>
    <row r="377" ht="21.95" customHeight="1" x14ac:dyDescent="0.3"/>
    <row r="378" ht="21.95" customHeight="1" x14ac:dyDescent="0.3"/>
    <row r="379" ht="21.95" customHeight="1" x14ac:dyDescent="0.3"/>
    <row r="380" ht="21.95" customHeight="1" x14ac:dyDescent="0.3"/>
    <row r="381" ht="21.95" customHeight="1" x14ac:dyDescent="0.3"/>
    <row r="382" ht="21.95" customHeight="1" x14ac:dyDescent="0.3"/>
    <row r="383" ht="21.95" customHeight="1" x14ac:dyDescent="0.3"/>
    <row r="384" ht="21.95" customHeight="1" x14ac:dyDescent="0.3"/>
    <row r="385" ht="21.95" customHeight="1" x14ac:dyDescent="0.3"/>
    <row r="386" ht="21.95" customHeight="1" x14ac:dyDescent="0.3"/>
    <row r="387" ht="21.95" customHeight="1" x14ac:dyDescent="0.3"/>
    <row r="388" ht="21.95" customHeight="1" x14ac:dyDescent="0.3"/>
    <row r="389" ht="21.95" customHeight="1" x14ac:dyDescent="0.3"/>
    <row r="390" ht="21.95" customHeight="1" x14ac:dyDescent="0.3"/>
    <row r="391" ht="21.95" customHeight="1" x14ac:dyDescent="0.3"/>
    <row r="392" ht="21.95" customHeight="1" x14ac:dyDescent="0.3"/>
    <row r="393" ht="21.95" customHeight="1" x14ac:dyDescent="0.3"/>
    <row r="394" ht="21.95" customHeight="1" x14ac:dyDescent="0.3"/>
    <row r="395" ht="21.95" customHeight="1" x14ac:dyDescent="0.3"/>
    <row r="396" ht="21.95" customHeight="1" x14ac:dyDescent="0.3"/>
    <row r="397" ht="21.95" customHeight="1" x14ac:dyDescent="0.3"/>
    <row r="398" ht="21.95" customHeight="1" x14ac:dyDescent="0.3"/>
    <row r="399" ht="21.95" customHeight="1" x14ac:dyDescent="0.3"/>
    <row r="400" ht="21.95" customHeight="1" x14ac:dyDescent="0.3"/>
    <row r="401" ht="21.95" customHeight="1" x14ac:dyDescent="0.3"/>
    <row r="402" ht="21.95" customHeight="1" x14ac:dyDescent="0.3"/>
    <row r="403" ht="21.95" customHeight="1" x14ac:dyDescent="0.3"/>
    <row r="404" ht="21.95" customHeight="1" x14ac:dyDescent="0.3"/>
    <row r="405" ht="21.95" customHeight="1" x14ac:dyDescent="0.3"/>
    <row r="406" ht="21.95" customHeight="1" x14ac:dyDescent="0.3"/>
    <row r="407" ht="21.95" customHeight="1" x14ac:dyDescent="0.3"/>
    <row r="408" ht="21.95" customHeight="1" x14ac:dyDescent="0.3"/>
    <row r="409" ht="21.95" customHeight="1" x14ac:dyDescent="0.3"/>
    <row r="410" ht="21.95" customHeight="1" x14ac:dyDescent="0.3"/>
    <row r="411" ht="21.95" customHeight="1" x14ac:dyDescent="0.3"/>
    <row r="412" ht="21.95" customHeight="1" x14ac:dyDescent="0.3"/>
    <row r="413" ht="21.95" customHeight="1" x14ac:dyDescent="0.3"/>
    <row r="414" ht="21.95" customHeight="1" x14ac:dyDescent="0.3"/>
    <row r="415" ht="21.95" customHeight="1" x14ac:dyDescent="0.3"/>
    <row r="416" ht="21.95" customHeight="1" x14ac:dyDescent="0.3"/>
    <row r="417" ht="21.95" customHeight="1" x14ac:dyDescent="0.3"/>
    <row r="418" ht="21.95" customHeight="1" x14ac:dyDescent="0.3"/>
    <row r="419" ht="21.95" customHeight="1" x14ac:dyDescent="0.3"/>
    <row r="420" ht="21.95" customHeight="1" x14ac:dyDescent="0.3"/>
    <row r="421" ht="21.95" customHeight="1" x14ac:dyDescent="0.3"/>
    <row r="422" ht="21.95" customHeight="1" x14ac:dyDescent="0.3"/>
    <row r="423" ht="21.95" customHeight="1" x14ac:dyDescent="0.3"/>
    <row r="424" ht="21.95" customHeight="1" x14ac:dyDescent="0.3"/>
    <row r="425" ht="21.95" customHeight="1" x14ac:dyDescent="0.3"/>
    <row r="426" ht="21.95" customHeight="1" x14ac:dyDescent="0.3"/>
    <row r="427" ht="21.95" customHeight="1" x14ac:dyDescent="0.3"/>
    <row r="428" ht="21.95" customHeight="1" x14ac:dyDescent="0.3"/>
    <row r="429" ht="21.95" customHeight="1" x14ac:dyDescent="0.3"/>
    <row r="430" ht="21.95" customHeight="1" x14ac:dyDescent="0.3"/>
    <row r="431" ht="21.95" customHeight="1" x14ac:dyDescent="0.3"/>
    <row r="432" ht="21.95" customHeight="1" x14ac:dyDescent="0.3"/>
    <row r="433" ht="21.95" customHeight="1" x14ac:dyDescent="0.3"/>
    <row r="434" ht="21.95" customHeight="1" x14ac:dyDescent="0.3"/>
    <row r="435" ht="21.95" customHeight="1" x14ac:dyDescent="0.3"/>
    <row r="436" ht="21.95" customHeight="1" x14ac:dyDescent="0.3"/>
    <row r="437" ht="21.95" customHeight="1" x14ac:dyDescent="0.3"/>
    <row r="438" ht="21.95" customHeight="1" x14ac:dyDescent="0.3"/>
    <row r="439" ht="21.95" customHeight="1" x14ac:dyDescent="0.3"/>
    <row r="440" ht="21.95" customHeight="1" x14ac:dyDescent="0.3"/>
    <row r="441" ht="21.95" customHeight="1" x14ac:dyDescent="0.3"/>
    <row r="442" ht="21.95" customHeight="1" x14ac:dyDescent="0.3"/>
    <row r="443" ht="21.95" customHeight="1" x14ac:dyDescent="0.3"/>
    <row r="444" ht="21.95" customHeight="1" x14ac:dyDescent="0.3"/>
    <row r="445" ht="21.95" customHeight="1" x14ac:dyDescent="0.3"/>
    <row r="446" ht="21.95" customHeight="1" x14ac:dyDescent="0.3"/>
    <row r="447" ht="21.95" customHeight="1" x14ac:dyDescent="0.3"/>
    <row r="448" ht="21.95" customHeight="1" x14ac:dyDescent="0.3"/>
    <row r="449" ht="21.95" customHeight="1" x14ac:dyDescent="0.3"/>
    <row r="450" ht="21.95" customHeight="1" x14ac:dyDescent="0.3"/>
    <row r="451" ht="21.95" customHeight="1" x14ac:dyDescent="0.3"/>
    <row r="452" ht="21.95" customHeight="1" x14ac:dyDescent="0.3"/>
    <row r="453" ht="21.95" customHeight="1" x14ac:dyDescent="0.3"/>
    <row r="454" ht="21.95" customHeight="1" x14ac:dyDescent="0.3"/>
    <row r="455" ht="21.95" customHeight="1" x14ac:dyDescent="0.3"/>
    <row r="456" ht="21.95" customHeight="1" x14ac:dyDescent="0.3"/>
    <row r="457" ht="21.95" customHeight="1" x14ac:dyDescent="0.3"/>
    <row r="458" ht="21.95" customHeight="1" x14ac:dyDescent="0.3"/>
    <row r="459" ht="21.95" customHeight="1" x14ac:dyDescent="0.3"/>
    <row r="460" ht="21.95" customHeight="1" x14ac:dyDescent="0.3"/>
    <row r="461" ht="21.95" customHeight="1" x14ac:dyDescent="0.3"/>
    <row r="462" ht="21.95" customHeight="1" x14ac:dyDescent="0.3"/>
    <row r="463" ht="21.95" customHeight="1" x14ac:dyDescent="0.3"/>
    <row r="464" ht="21.95" customHeight="1" x14ac:dyDescent="0.3"/>
    <row r="465" ht="21.95" customHeight="1" x14ac:dyDescent="0.3"/>
    <row r="466" ht="21.95" customHeight="1" x14ac:dyDescent="0.3"/>
    <row r="467" ht="21.95" customHeight="1" x14ac:dyDescent="0.3"/>
    <row r="468" ht="21.95" customHeight="1" x14ac:dyDescent="0.3"/>
    <row r="469" ht="21.95" customHeight="1" x14ac:dyDescent="0.3"/>
    <row r="470" ht="21.95" customHeight="1" x14ac:dyDescent="0.3"/>
    <row r="471" ht="21.95" customHeight="1" x14ac:dyDescent="0.3"/>
    <row r="472" ht="21.95" customHeight="1" x14ac:dyDescent="0.3"/>
    <row r="473" ht="21.95" customHeight="1" x14ac:dyDescent="0.3"/>
    <row r="474" ht="21.95" customHeight="1" x14ac:dyDescent="0.3"/>
    <row r="475" ht="21.95" customHeight="1" x14ac:dyDescent="0.3"/>
    <row r="476" ht="21.95" customHeight="1" x14ac:dyDescent="0.3"/>
    <row r="477" ht="21.95" customHeight="1" x14ac:dyDescent="0.3"/>
    <row r="478" ht="21.95" customHeight="1" x14ac:dyDescent="0.3"/>
    <row r="479" ht="21.95" customHeight="1" x14ac:dyDescent="0.3"/>
    <row r="480" ht="21.95" customHeight="1" x14ac:dyDescent="0.3"/>
    <row r="481" ht="21.95" customHeight="1" x14ac:dyDescent="0.3"/>
    <row r="482" ht="21.95" customHeight="1" x14ac:dyDescent="0.3"/>
    <row r="483" ht="21.95" customHeight="1" x14ac:dyDescent="0.3"/>
    <row r="484" ht="21.95" customHeight="1" x14ac:dyDescent="0.3"/>
    <row r="485" ht="21.95" customHeight="1" x14ac:dyDescent="0.3"/>
    <row r="486" ht="21.95" customHeight="1" x14ac:dyDescent="0.3"/>
    <row r="487" ht="21.95" customHeight="1" x14ac:dyDescent="0.3"/>
    <row r="488" ht="21.95" customHeight="1" x14ac:dyDescent="0.3"/>
    <row r="489" ht="21.95" customHeight="1" x14ac:dyDescent="0.3"/>
    <row r="490" ht="21.95" customHeight="1" x14ac:dyDescent="0.3"/>
    <row r="491" ht="21.95" customHeight="1" x14ac:dyDescent="0.3"/>
    <row r="492" ht="21.95" customHeight="1" x14ac:dyDescent="0.3"/>
    <row r="493" ht="21.95" customHeight="1" x14ac:dyDescent="0.3"/>
    <row r="494" ht="21.95" customHeight="1" x14ac:dyDescent="0.3"/>
    <row r="495" ht="21.95" customHeight="1" x14ac:dyDescent="0.3"/>
    <row r="496" ht="21.95" customHeight="1" x14ac:dyDescent="0.3"/>
    <row r="497" spans="2:7" ht="21.95" customHeight="1" x14ac:dyDescent="0.3"/>
    <row r="498" spans="2:7" ht="21.95" customHeight="1" x14ac:dyDescent="0.3"/>
    <row r="499" spans="2:7" ht="21.95" customHeight="1" thickBot="1" x14ac:dyDescent="0.35"/>
    <row r="500" spans="2:7" ht="21.95" customHeight="1" thickBot="1" x14ac:dyDescent="0.35">
      <c r="B500" s="299" t="s">
        <v>1</v>
      </c>
      <c r="C500" s="300"/>
      <c r="D500" s="300"/>
      <c r="E500" s="300"/>
      <c r="F500" s="304"/>
      <c r="G500" s="67"/>
    </row>
    <row r="501" spans="2:7" ht="21.95" customHeight="1" thickBot="1" x14ac:dyDescent="0.35">
      <c r="B501" s="98"/>
      <c r="C501" s="74">
        <v>1</v>
      </c>
      <c r="D501" s="74">
        <v>2</v>
      </c>
      <c r="E501" s="74">
        <v>3</v>
      </c>
      <c r="F501" s="75">
        <v>4</v>
      </c>
    </row>
    <row r="502" spans="2:7" ht="21.95" customHeight="1" thickBot="1" x14ac:dyDescent="0.35">
      <c r="B502" s="68" t="s">
        <v>139</v>
      </c>
      <c r="C502" s="240" t="s">
        <v>2</v>
      </c>
      <c r="D502" s="240" t="s">
        <v>126</v>
      </c>
      <c r="E502" s="240" t="s">
        <v>127</v>
      </c>
      <c r="F502" s="30" t="s">
        <v>128</v>
      </c>
      <c r="G502" s="28" t="s">
        <v>45</v>
      </c>
    </row>
    <row r="503" spans="2:7" ht="21.95" customHeight="1" x14ac:dyDescent="0.3">
      <c r="B503" s="69" t="s">
        <v>66</v>
      </c>
      <c r="C503" s="250">
        <v>6000</v>
      </c>
      <c r="D503" s="250">
        <v>3500</v>
      </c>
      <c r="E503" s="250">
        <v>3500</v>
      </c>
      <c r="F503" s="251">
        <v>3500</v>
      </c>
      <c r="G503" s="252">
        <f t="shared" ref="G503:G518" si="5">SUM(C503:F503)</f>
        <v>16500</v>
      </c>
    </row>
    <row r="504" spans="2:7" ht="21.95" customHeight="1" x14ac:dyDescent="0.3">
      <c r="B504" s="69" t="s">
        <v>65</v>
      </c>
      <c r="C504" s="160">
        <v>6000</v>
      </c>
      <c r="D504" s="160">
        <v>4000</v>
      </c>
      <c r="E504" s="160">
        <v>3500</v>
      </c>
      <c r="F504" s="242">
        <v>3500</v>
      </c>
      <c r="G504" s="245">
        <f t="shared" si="5"/>
        <v>17000</v>
      </c>
    </row>
    <row r="505" spans="2:7" ht="21.95" customHeight="1" x14ac:dyDescent="0.3">
      <c r="B505" s="70" t="s">
        <v>67</v>
      </c>
      <c r="C505" s="160">
        <v>6000</v>
      </c>
      <c r="D505" s="160">
        <v>4000</v>
      </c>
      <c r="E505" s="160">
        <v>3800</v>
      </c>
      <c r="F505" s="242">
        <v>3500</v>
      </c>
      <c r="G505" s="245">
        <f t="shared" si="5"/>
        <v>17300</v>
      </c>
    </row>
    <row r="506" spans="2:7" ht="21.95" customHeight="1" x14ac:dyDescent="0.3">
      <c r="B506" s="70" t="s">
        <v>68</v>
      </c>
      <c r="C506" s="160">
        <v>7000</v>
      </c>
      <c r="D506" s="160">
        <v>4500</v>
      </c>
      <c r="E506" s="160">
        <v>4000</v>
      </c>
      <c r="F506" s="242">
        <v>3800</v>
      </c>
      <c r="G506" s="245">
        <f t="shared" si="5"/>
        <v>19300</v>
      </c>
    </row>
    <row r="507" spans="2:7" ht="21.95" customHeight="1" x14ac:dyDescent="0.3">
      <c r="B507" s="70" t="s">
        <v>69</v>
      </c>
      <c r="C507" s="160">
        <v>7000</v>
      </c>
      <c r="D507" s="160">
        <v>4500</v>
      </c>
      <c r="E507" s="160">
        <v>4000</v>
      </c>
      <c r="F507" s="242">
        <v>3800</v>
      </c>
      <c r="G507" s="245">
        <f t="shared" si="5"/>
        <v>19300</v>
      </c>
    </row>
    <row r="508" spans="2:7" ht="21.95" customHeight="1" x14ac:dyDescent="0.3">
      <c r="B508" s="70" t="s">
        <v>75</v>
      </c>
      <c r="C508" s="160">
        <v>7000</v>
      </c>
      <c r="D508" s="160">
        <v>4500</v>
      </c>
      <c r="E508" s="160">
        <v>4000</v>
      </c>
      <c r="F508" s="242">
        <v>3800</v>
      </c>
      <c r="G508" s="245">
        <f t="shared" si="5"/>
        <v>19300</v>
      </c>
    </row>
    <row r="509" spans="2:7" ht="21.95" customHeight="1" x14ac:dyDescent="0.3">
      <c r="B509" s="70" t="s">
        <v>70</v>
      </c>
      <c r="C509" s="160">
        <v>8000</v>
      </c>
      <c r="D509" s="160">
        <v>5000</v>
      </c>
      <c r="E509" s="160">
        <v>5000</v>
      </c>
      <c r="F509" s="242">
        <v>4100</v>
      </c>
      <c r="G509" s="245">
        <f t="shared" si="5"/>
        <v>22100</v>
      </c>
    </row>
    <row r="510" spans="2:7" ht="21.95" customHeight="1" x14ac:dyDescent="0.3">
      <c r="B510" s="70" t="s">
        <v>71</v>
      </c>
      <c r="C510" s="160">
        <v>8000</v>
      </c>
      <c r="D510" s="160">
        <v>5000</v>
      </c>
      <c r="E510" s="160">
        <v>5000</v>
      </c>
      <c r="F510" s="242">
        <v>4100</v>
      </c>
      <c r="G510" s="245">
        <f t="shared" si="5"/>
        <v>22100</v>
      </c>
    </row>
    <row r="511" spans="2:7" ht="21.95" customHeight="1" x14ac:dyDescent="0.3">
      <c r="B511" s="70" t="s">
        <v>72</v>
      </c>
      <c r="C511" s="160">
        <v>8000</v>
      </c>
      <c r="D511" s="160">
        <v>5000</v>
      </c>
      <c r="E511" s="160">
        <v>5000</v>
      </c>
      <c r="F511" s="242">
        <v>4100</v>
      </c>
      <c r="G511" s="245">
        <f t="shared" si="5"/>
        <v>22100</v>
      </c>
    </row>
    <row r="512" spans="2:7" ht="21.95" customHeight="1" x14ac:dyDescent="0.3">
      <c r="B512" s="70" t="s">
        <v>73</v>
      </c>
      <c r="C512" s="160">
        <v>9000</v>
      </c>
      <c r="D512" s="160">
        <v>6000</v>
      </c>
      <c r="E512" s="160">
        <v>5500</v>
      </c>
      <c r="F512" s="242">
        <v>4000</v>
      </c>
      <c r="G512" s="245">
        <f t="shared" si="5"/>
        <v>24500</v>
      </c>
    </row>
    <row r="513" spans="2:9" ht="21.95" customHeight="1" x14ac:dyDescent="0.3">
      <c r="B513" s="70" t="s">
        <v>74</v>
      </c>
      <c r="C513" s="160">
        <v>9000</v>
      </c>
      <c r="D513" s="160">
        <v>6000</v>
      </c>
      <c r="E513" s="160">
        <v>5500</v>
      </c>
      <c r="F513" s="242">
        <v>4000</v>
      </c>
      <c r="G513" s="245">
        <f t="shared" si="5"/>
        <v>24500</v>
      </c>
    </row>
    <row r="514" spans="2:9" ht="21.95" customHeight="1" x14ac:dyDescent="0.3">
      <c r="B514" s="70" t="s">
        <v>76</v>
      </c>
      <c r="C514" s="243">
        <v>9000</v>
      </c>
      <c r="D514" s="243">
        <v>7000</v>
      </c>
      <c r="E514" s="243">
        <v>6500</v>
      </c>
      <c r="F514" s="244">
        <v>4000</v>
      </c>
      <c r="G514" s="245">
        <f t="shared" si="5"/>
        <v>26500</v>
      </c>
    </row>
    <row r="515" spans="2:9" ht="21.95" customHeight="1" x14ac:dyDescent="0.3">
      <c r="B515" s="70" t="s">
        <v>77</v>
      </c>
      <c r="C515" s="243">
        <v>10000</v>
      </c>
      <c r="D515" s="243">
        <v>8900</v>
      </c>
      <c r="E515" s="243">
        <v>8000</v>
      </c>
      <c r="F515" s="244">
        <v>4000</v>
      </c>
      <c r="G515" s="245">
        <f t="shared" si="5"/>
        <v>30900</v>
      </c>
    </row>
    <row r="516" spans="2:9" ht="21.95" customHeight="1" x14ac:dyDescent="0.3">
      <c r="B516" s="70" t="s">
        <v>78</v>
      </c>
      <c r="C516" s="243">
        <v>10000</v>
      </c>
      <c r="D516" s="243">
        <v>8900</v>
      </c>
      <c r="E516" s="243">
        <v>8000</v>
      </c>
      <c r="F516" s="244">
        <v>4000</v>
      </c>
      <c r="G516" s="245">
        <f t="shared" si="5"/>
        <v>30900</v>
      </c>
    </row>
    <row r="517" spans="2:9" ht="21.95" customHeight="1" x14ac:dyDescent="0.3">
      <c r="B517" s="70" t="s">
        <v>79</v>
      </c>
      <c r="C517" s="243">
        <v>10000</v>
      </c>
      <c r="D517" s="243">
        <v>8900</v>
      </c>
      <c r="E517" s="243">
        <v>8000</v>
      </c>
      <c r="F517" s="244">
        <v>4000</v>
      </c>
      <c r="G517" s="245">
        <f t="shared" si="5"/>
        <v>30900</v>
      </c>
    </row>
    <row r="518" spans="2:9" ht="21.95" customHeight="1" thickBot="1" x14ac:dyDescent="0.35">
      <c r="B518" s="246" t="s">
        <v>140</v>
      </c>
      <c r="C518" s="247">
        <v>10000</v>
      </c>
      <c r="D518" s="247">
        <v>8000</v>
      </c>
      <c r="E518" s="247">
        <v>4950</v>
      </c>
      <c r="F518" s="248">
        <v>4000</v>
      </c>
      <c r="G518" s="249">
        <f t="shared" si="5"/>
        <v>26950</v>
      </c>
    </row>
    <row r="519" spans="2:9" ht="21.95" customHeight="1" thickBot="1" x14ac:dyDescent="0.4">
      <c r="B519" s="71"/>
      <c r="C519" s="71"/>
      <c r="D519" s="71"/>
      <c r="E519" s="71"/>
      <c r="F519" s="71"/>
      <c r="G519" s="71"/>
      <c r="H519" s="71"/>
      <c r="I519" s="71"/>
    </row>
    <row r="520" spans="2:9" ht="21.95" customHeight="1" thickBot="1" x14ac:dyDescent="0.35">
      <c r="B520" s="301" t="s">
        <v>5</v>
      </c>
      <c r="C520" s="302"/>
      <c r="D520" s="302"/>
      <c r="E520" s="302"/>
      <c r="F520" s="303"/>
      <c r="G520" s="72"/>
      <c r="H520" s="72"/>
      <c r="I520" s="72"/>
    </row>
    <row r="521" spans="2:9" ht="21.95" customHeight="1" thickBot="1" x14ac:dyDescent="0.35">
      <c r="B521" s="299" t="s">
        <v>1</v>
      </c>
      <c r="C521" s="300"/>
      <c r="D521" s="300"/>
      <c r="E521" s="300"/>
      <c r="F521" s="300"/>
      <c r="G521" s="67"/>
    </row>
    <row r="522" spans="2:9" ht="21.95" customHeight="1" thickBot="1" x14ac:dyDescent="0.4">
      <c r="B522" s="73"/>
      <c r="C522" s="98">
        <v>1</v>
      </c>
      <c r="D522" s="74">
        <v>2</v>
      </c>
      <c r="E522" s="74">
        <v>3</v>
      </c>
      <c r="F522" s="254">
        <v>4</v>
      </c>
      <c r="G522" s="241" t="s">
        <v>9</v>
      </c>
      <c r="H522" s="257" t="s">
        <v>141</v>
      </c>
    </row>
    <row r="523" spans="2:9" ht="21.95" customHeight="1" x14ac:dyDescent="0.3">
      <c r="B523" s="196" t="s">
        <v>29</v>
      </c>
      <c r="C523" s="161">
        <v>2000</v>
      </c>
      <c r="D523" s="162">
        <v>1000</v>
      </c>
      <c r="E523" s="162">
        <v>1000</v>
      </c>
      <c r="F523" s="255">
        <v>1000</v>
      </c>
      <c r="G523" s="256">
        <f>SUM(C523:F523)</f>
        <v>5000</v>
      </c>
      <c r="H523" s="258">
        <f>SUM(C546,E546,G546,I546)</f>
        <v>5000</v>
      </c>
    </row>
    <row r="524" spans="2:9" ht="21.95" customHeight="1" x14ac:dyDescent="0.3">
      <c r="B524" s="197"/>
      <c r="C524" s="161">
        <v>2000</v>
      </c>
      <c r="D524" s="162">
        <v>1000</v>
      </c>
      <c r="E524" s="162">
        <v>1000</v>
      </c>
      <c r="F524" s="255">
        <v>500</v>
      </c>
      <c r="G524" s="256">
        <f t="shared" ref="G524:G540" si="6">SUM(C524:F524)</f>
        <v>4500</v>
      </c>
      <c r="H524" s="258">
        <f>SUM(D546,F546,H546,J546)</f>
        <v>4500</v>
      </c>
    </row>
    <row r="525" spans="2:9" ht="21.95" customHeight="1" x14ac:dyDescent="0.3">
      <c r="B525" s="197" t="s">
        <v>6</v>
      </c>
      <c r="C525" s="161">
        <v>2500</v>
      </c>
      <c r="D525" s="162">
        <v>1000</v>
      </c>
      <c r="E525" s="162">
        <v>1000</v>
      </c>
      <c r="F525" s="255">
        <v>1000</v>
      </c>
      <c r="G525" s="256">
        <f t="shared" si="6"/>
        <v>5500</v>
      </c>
      <c r="H525" s="258">
        <f>SUM(C545,E545,G545,I545)</f>
        <v>5500</v>
      </c>
    </row>
    <row r="526" spans="2:9" ht="21.95" customHeight="1" x14ac:dyDescent="0.3">
      <c r="B526" s="197"/>
      <c r="C526" s="161">
        <v>2000</v>
      </c>
      <c r="D526" s="162">
        <v>1000</v>
      </c>
      <c r="E526" s="162">
        <v>1000</v>
      </c>
      <c r="F526" s="255">
        <v>1000</v>
      </c>
      <c r="G526" s="256">
        <f t="shared" si="6"/>
        <v>5000</v>
      </c>
      <c r="H526" s="258">
        <f>SUM(D545,F545,H545,J545)</f>
        <v>5000</v>
      </c>
    </row>
    <row r="527" spans="2:9" ht="21.95" customHeight="1" x14ac:dyDescent="0.3">
      <c r="B527" s="197" t="s">
        <v>7</v>
      </c>
      <c r="C527" s="161">
        <v>2500</v>
      </c>
      <c r="D527" s="162">
        <v>1500</v>
      </c>
      <c r="E527" s="162">
        <v>1000</v>
      </c>
      <c r="F527" s="255">
        <v>1000</v>
      </c>
      <c r="G527" s="256">
        <f t="shared" si="6"/>
        <v>6000</v>
      </c>
      <c r="H527" s="258">
        <f>SUM(C547,E547,G547,I547)</f>
        <v>6000</v>
      </c>
    </row>
    <row r="528" spans="2:9" ht="21.95" customHeight="1" x14ac:dyDescent="0.3">
      <c r="B528" s="197"/>
      <c r="C528" s="161">
        <v>2500</v>
      </c>
      <c r="D528" s="162">
        <v>1000</v>
      </c>
      <c r="E528" s="162">
        <v>1000</v>
      </c>
      <c r="F528" s="255">
        <v>1000</v>
      </c>
      <c r="G528" s="256">
        <f t="shared" si="6"/>
        <v>5500</v>
      </c>
      <c r="H528" s="258">
        <f>SUM(D547,F547,H547,J547)</f>
        <v>5500</v>
      </c>
    </row>
    <row r="529" spans="2:10" ht="21.95" customHeight="1" x14ac:dyDescent="0.3">
      <c r="B529" s="197" t="s">
        <v>124</v>
      </c>
      <c r="C529" s="161">
        <v>2500</v>
      </c>
      <c r="D529" s="162">
        <v>1000</v>
      </c>
      <c r="E529" s="162">
        <v>1000</v>
      </c>
      <c r="F529" s="255">
        <v>1000</v>
      </c>
      <c r="G529" s="256">
        <f t="shared" si="6"/>
        <v>5500</v>
      </c>
      <c r="H529" s="258">
        <f>SUM(C548,E548,G548,I548)</f>
        <v>5500</v>
      </c>
    </row>
    <row r="530" spans="2:10" ht="21.95" customHeight="1" x14ac:dyDescent="0.3">
      <c r="B530" s="197"/>
      <c r="C530" s="161">
        <v>2000</v>
      </c>
      <c r="D530" s="162">
        <v>1000</v>
      </c>
      <c r="E530" s="162">
        <v>1000</v>
      </c>
      <c r="F530" s="255">
        <v>1000</v>
      </c>
      <c r="G530" s="256">
        <f t="shared" si="6"/>
        <v>5000</v>
      </c>
      <c r="H530" s="258">
        <f>SUM(D548,F548,H548,J548)</f>
        <v>5000</v>
      </c>
    </row>
    <row r="531" spans="2:10" ht="21.95" customHeight="1" x14ac:dyDescent="0.3">
      <c r="B531" s="197" t="s">
        <v>123</v>
      </c>
      <c r="C531" s="161">
        <v>2500</v>
      </c>
      <c r="D531" s="162">
        <v>1500</v>
      </c>
      <c r="E531" s="162">
        <v>1500</v>
      </c>
      <c r="F531" s="255">
        <v>1000</v>
      </c>
      <c r="G531" s="256">
        <f t="shared" si="6"/>
        <v>6500</v>
      </c>
      <c r="H531" s="258">
        <f>SUM(C549,E549,G549,I549)</f>
        <v>6500</v>
      </c>
    </row>
    <row r="532" spans="2:10" ht="21.95" customHeight="1" x14ac:dyDescent="0.3">
      <c r="B532" s="197"/>
      <c r="C532" s="161">
        <v>2500</v>
      </c>
      <c r="D532" s="162">
        <v>1500</v>
      </c>
      <c r="E532" s="162">
        <v>1000</v>
      </c>
      <c r="F532" s="255">
        <v>1000</v>
      </c>
      <c r="G532" s="256">
        <f t="shared" si="6"/>
        <v>6000</v>
      </c>
      <c r="H532" s="258">
        <f>SUM(D549,F549,H549,J549)</f>
        <v>6000</v>
      </c>
    </row>
    <row r="533" spans="2:10" ht="21.95" customHeight="1" x14ac:dyDescent="0.3">
      <c r="B533" s="197" t="s">
        <v>28</v>
      </c>
      <c r="C533" s="161">
        <v>3000</v>
      </c>
      <c r="D533" s="162">
        <v>2000</v>
      </c>
      <c r="E533" s="162">
        <v>1500</v>
      </c>
      <c r="F533" s="255">
        <v>1000</v>
      </c>
      <c r="G533" s="256">
        <f>SUM(C533:F533)</f>
        <v>7500</v>
      </c>
      <c r="H533" s="258">
        <f>SUM(C550,E550,G550,I550)</f>
        <v>7500</v>
      </c>
    </row>
    <row r="534" spans="2:10" ht="21.95" customHeight="1" x14ac:dyDescent="0.3">
      <c r="B534" s="197"/>
      <c r="C534" s="161">
        <v>3000</v>
      </c>
      <c r="D534" s="162">
        <v>1500</v>
      </c>
      <c r="E534" s="162">
        <v>1500</v>
      </c>
      <c r="F534" s="255">
        <v>1000</v>
      </c>
      <c r="G534" s="256">
        <f>SUM(C534:F534)</f>
        <v>7000</v>
      </c>
      <c r="H534" s="258">
        <f>SUM(D550,F550,H550,J550)</f>
        <v>7000</v>
      </c>
    </row>
    <row r="535" spans="2:10" ht="21.95" customHeight="1" x14ac:dyDescent="0.3">
      <c r="B535" s="197" t="s">
        <v>125</v>
      </c>
      <c r="C535" s="161">
        <v>3000</v>
      </c>
      <c r="D535" s="162">
        <v>2000</v>
      </c>
      <c r="E535" s="162">
        <v>2000</v>
      </c>
      <c r="F535" s="255">
        <v>1000</v>
      </c>
      <c r="G535" s="256">
        <f t="shared" si="6"/>
        <v>8000</v>
      </c>
      <c r="H535" s="258">
        <f>SUM(C551,E551,G551,I551)</f>
        <v>8000</v>
      </c>
    </row>
    <row r="536" spans="2:10" ht="21.95" customHeight="1" x14ac:dyDescent="0.3">
      <c r="B536" s="197"/>
      <c r="C536" s="161">
        <v>3000</v>
      </c>
      <c r="D536" s="162">
        <v>2000</v>
      </c>
      <c r="E536" s="162">
        <v>1500</v>
      </c>
      <c r="F536" s="255">
        <v>1000</v>
      </c>
      <c r="G536" s="256">
        <f t="shared" si="6"/>
        <v>7500</v>
      </c>
      <c r="H536" s="258">
        <f>SUM(D551,F551,H551,J551)</f>
        <v>7500</v>
      </c>
    </row>
    <row r="537" spans="2:10" ht="21.95" customHeight="1" x14ac:dyDescent="0.3">
      <c r="B537" s="197" t="s">
        <v>26</v>
      </c>
      <c r="C537" s="161">
        <v>3500</v>
      </c>
      <c r="D537" s="162">
        <v>2500</v>
      </c>
      <c r="E537" s="162">
        <v>2000</v>
      </c>
      <c r="F537" s="255">
        <v>1000</v>
      </c>
      <c r="G537" s="256">
        <f t="shared" ref="G537:G538" si="7">SUM(C537:F537)</f>
        <v>9000</v>
      </c>
      <c r="H537" s="258">
        <f>SUM(C552,E552,G552,I552)</f>
        <v>9000</v>
      </c>
    </row>
    <row r="538" spans="2:10" ht="21.95" customHeight="1" thickBot="1" x14ac:dyDescent="0.35">
      <c r="B538" s="198"/>
      <c r="C538" s="161">
        <v>3500</v>
      </c>
      <c r="D538" s="162">
        <v>2000</v>
      </c>
      <c r="E538" s="162">
        <v>2000</v>
      </c>
      <c r="F538" s="255">
        <v>1000</v>
      </c>
      <c r="G538" s="256">
        <f t="shared" si="7"/>
        <v>8500</v>
      </c>
      <c r="H538" s="258">
        <f>SUM(D552,F552,H552,J552)</f>
        <v>8500</v>
      </c>
    </row>
    <row r="539" spans="2:10" ht="21.95" customHeight="1" x14ac:dyDescent="0.3">
      <c r="B539" s="197" t="s">
        <v>142</v>
      </c>
      <c r="C539" s="161">
        <v>3500</v>
      </c>
      <c r="D539" s="162">
        <v>2500</v>
      </c>
      <c r="E539" s="162">
        <v>2000</v>
      </c>
      <c r="F539" s="255">
        <v>1000</v>
      </c>
      <c r="G539" s="256">
        <f t="shared" si="6"/>
        <v>9000</v>
      </c>
      <c r="H539" s="258">
        <f>SUM(C553,E553,G553,I553)</f>
        <v>9000</v>
      </c>
    </row>
    <row r="540" spans="2:10" ht="21.95" customHeight="1" thickBot="1" x14ac:dyDescent="0.35">
      <c r="B540" s="198"/>
      <c r="C540" s="161">
        <v>3500</v>
      </c>
      <c r="D540" s="162">
        <v>2000</v>
      </c>
      <c r="E540" s="162">
        <v>2000</v>
      </c>
      <c r="F540" s="255">
        <v>1000</v>
      </c>
      <c r="G540" s="256">
        <f t="shared" si="6"/>
        <v>8500</v>
      </c>
      <c r="H540" s="258">
        <f>SUM(D553,F553,H553,J553)</f>
        <v>8500</v>
      </c>
    </row>
    <row r="541" spans="2:10" ht="21.95" customHeight="1" x14ac:dyDescent="0.35">
      <c r="B541" s="199"/>
      <c r="C541" s="200"/>
      <c r="D541" s="200"/>
      <c r="E541" s="200"/>
      <c r="F541" s="200"/>
      <c r="G541" s="253"/>
      <c r="H541" s="253"/>
      <c r="I541" s="71"/>
    </row>
    <row r="542" spans="2:10" ht="21.95" customHeight="1" thickBot="1" x14ac:dyDescent="0.4">
      <c r="B542" s="76"/>
      <c r="C542" s="71"/>
      <c r="D542" s="71"/>
      <c r="E542" s="71"/>
      <c r="F542" s="71"/>
      <c r="G542" s="71"/>
      <c r="H542" s="71"/>
      <c r="I542" s="71"/>
    </row>
    <row r="543" spans="2:10" ht="21.95" customHeight="1" x14ac:dyDescent="0.3">
      <c r="B543" s="260" t="s">
        <v>39</v>
      </c>
      <c r="C543" s="298" t="s">
        <v>14</v>
      </c>
      <c r="D543" s="298"/>
      <c r="E543" s="293" t="s">
        <v>15</v>
      </c>
      <c r="F543" s="293"/>
      <c r="G543" s="293" t="s">
        <v>16</v>
      </c>
      <c r="H543" s="293"/>
      <c r="I543" s="293" t="s">
        <v>17</v>
      </c>
      <c r="J543" s="294"/>
    </row>
    <row r="544" spans="2:10" ht="21.95" customHeight="1" thickBot="1" x14ac:dyDescent="0.35">
      <c r="B544" s="264" t="s">
        <v>13</v>
      </c>
      <c r="C544" s="265" t="s">
        <v>18</v>
      </c>
      <c r="D544" s="265" t="s">
        <v>19</v>
      </c>
      <c r="E544" s="265" t="s">
        <v>18</v>
      </c>
      <c r="F544" s="265" t="s">
        <v>19</v>
      </c>
      <c r="G544" s="265" t="s">
        <v>18</v>
      </c>
      <c r="H544" s="265" t="s">
        <v>19</v>
      </c>
      <c r="I544" s="265" t="s">
        <v>18</v>
      </c>
      <c r="J544" s="266" t="s">
        <v>19</v>
      </c>
    </row>
    <row r="545" spans="2:10" ht="21.95" customHeight="1" x14ac:dyDescent="0.3">
      <c r="B545" s="267" t="s">
        <v>6</v>
      </c>
      <c r="C545" s="268">
        <v>2500</v>
      </c>
      <c r="D545" s="269">
        <v>2000</v>
      </c>
      <c r="E545" s="269">
        <v>1000</v>
      </c>
      <c r="F545" s="269">
        <v>1000</v>
      </c>
      <c r="G545" s="269">
        <v>1000</v>
      </c>
      <c r="H545" s="269">
        <v>1000</v>
      </c>
      <c r="I545" s="269">
        <v>1000</v>
      </c>
      <c r="J545" s="270">
        <v>1000</v>
      </c>
    </row>
    <row r="546" spans="2:10" ht="21.95" customHeight="1" x14ac:dyDescent="0.3">
      <c r="B546" s="261" t="s">
        <v>41</v>
      </c>
      <c r="C546" s="259">
        <v>2000</v>
      </c>
      <c r="D546" s="258">
        <v>2000</v>
      </c>
      <c r="E546" s="258">
        <v>1000</v>
      </c>
      <c r="F546" s="258">
        <v>1000</v>
      </c>
      <c r="G546" s="258">
        <v>1000</v>
      </c>
      <c r="H546" s="258">
        <v>1000</v>
      </c>
      <c r="I546" s="258">
        <v>1000</v>
      </c>
      <c r="J546" s="158">
        <v>500</v>
      </c>
    </row>
    <row r="547" spans="2:10" ht="21.95" customHeight="1" x14ac:dyDescent="0.3">
      <c r="B547" s="261" t="s">
        <v>7</v>
      </c>
      <c r="C547" s="259">
        <v>2500</v>
      </c>
      <c r="D547" s="258">
        <v>2500</v>
      </c>
      <c r="E547" s="258">
        <v>1500</v>
      </c>
      <c r="F547" s="258">
        <v>1000</v>
      </c>
      <c r="G547" s="258">
        <v>1000</v>
      </c>
      <c r="H547" s="258">
        <v>1000</v>
      </c>
      <c r="I547" s="258">
        <v>1000</v>
      </c>
      <c r="J547" s="158">
        <v>1000</v>
      </c>
    </row>
    <row r="548" spans="2:10" ht="21.95" customHeight="1" x14ac:dyDescent="0.3">
      <c r="B548" s="261" t="s">
        <v>124</v>
      </c>
      <c r="C548" s="259">
        <v>2500</v>
      </c>
      <c r="D548" s="258">
        <v>2000</v>
      </c>
      <c r="E548" s="258">
        <v>1000</v>
      </c>
      <c r="F548" s="258">
        <v>1000</v>
      </c>
      <c r="G548" s="258">
        <v>1000</v>
      </c>
      <c r="H548" s="258">
        <v>1000</v>
      </c>
      <c r="I548" s="258">
        <v>1000</v>
      </c>
      <c r="J548" s="158">
        <v>1000</v>
      </c>
    </row>
    <row r="549" spans="2:10" ht="21.95" customHeight="1" x14ac:dyDescent="0.3">
      <c r="B549" s="261" t="s">
        <v>123</v>
      </c>
      <c r="C549" s="259">
        <v>2500</v>
      </c>
      <c r="D549" s="258">
        <v>2500</v>
      </c>
      <c r="E549" s="258">
        <v>1500</v>
      </c>
      <c r="F549" s="258">
        <v>1500</v>
      </c>
      <c r="G549" s="258">
        <v>1500</v>
      </c>
      <c r="H549" s="258">
        <v>1000</v>
      </c>
      <c r="I549" s="258">
        <v>1000</v>
      </c>
      <c r="J549" s="158">
        <v>1000</v>
      </c>
    </row>
    <row r="550" spans="2:10" ht="21.95" customHeight="1" x14ac:dyDescent="0.3">
      <c r="B550" s="261" t="s">
        <v>35</v>
      </c>
      <c r="C550" s="259">
        <v>3000</v>
      </c>
      <c r="D550" s="258">
        <v>3000</v>
      </c>
      <c r="E550" s="258">
        <v>2000</v>
      </c>
      <c r="F550" s="258">
        <v>1500</v>
      </c>
      <c r="G550" s="258">
        <v>1500</v>
      </c>
      <c r="H550" s="258">
        <v>1500</v>
      </c>
      <c r="I550" s="258">
        <v>1000</v>
      </c>
      <c r="J550" s="158">
        <v>1000</v>
      </c>
    </row>
    <row r="551" spans="2:10" ht="21.95" customHeight="1" x14ac:dyDescent="0.3">
      <c r="B551" s="261" t="s">
        <v>125</v>
      </c>
      <c r="C551" s="259">
        <v>3000</v>
      </c>
      <c r="D551" s="258">
        <v>3000</v>
      </c>
      <c r="E551" s="258">
        <v>2000</v>
      </c>
      <c r="F551" s="258">
        <v>2000</v>
      </c>
      <c r="G551" s="258">
        <v>2000</v>
      </c>
      <c r="H551" s="258">
        <v>1500</v>
      </c>
      <c r="I551" s="258">
        <v>1000</v>
      </c>
      <c r="J551" s="158">
        <v>1000</v>
      </c>
    </row>
    <row r="552" spans="2:10" ht="21.95" customHeight="1" x14ac:dyDescent="0.3">
      <c r="B552" s="261" t="s">
        <v>26</v>
      </c>
      <c r="C552" s="259">
        <v>3500</v>
      </c>
      <c r="D552" s="258">
        <v>3500</v>
      </c>
      <c r="E552" s="258">
        <v>2500</v>
      </c>
      <c r="F552" s="258">
        <v>2000</v>
      </c>
      <c r="G552" s="258">
        <v>2000</v>
      </c>
      <c r="H552" s="258">
        <v>2000</v>
      </c>
      <c r="I552" s="258">
        <v>1000</v>
      </c>
      <c r="J552" s="158">
        <v>1000</v>
      </c>
    </row>
    <row r="553" spans="2:10" ht="21.95" customHeight="1" thickBot="1" x14ac:dyDescent="0.35">
      <c r="B553" s="262" t="s">
        <v>142</v>
      </c>
      <c r="C553" s="263">
        <v>3500</v>
      </c>
      <c r="D553" s="155">
        <v>3500</v>
      </c>
      <c r="E553" s="155">
        <v>2500</v>
      </c>
      <c r="F553" s="155">
        <v>2000</v>
      </c>
      <c r="G553" s="155">
        <v>2000</v>
      </c>
      <c r="H553" s="155">
        <v>2000</v>
      </c>
      <c r="I553" s="155">
        <v>1000</v>
      </c>
      <c r="J553" s="159">
        <v>1000</v>
      </c>
    </row>
    <row r="554" spans="2:10" ht="21.95" customHeight="1" x14ac:dyDescent="0.3">
      <c r="B554" s="77" t="s">
        <v>20</v>
      </c>
    </row>
    <row r="555" spans="2:10" ht="21.95" customHeight="1" x14ac:dyDescent="0.3">
      <c r="B555" s="77" t="s">
        <v>21</v>
      </c>
    </row>
    <row r="556" spans="2:10" ht="21.95" customHeight="1" thickBot="1" x14ac:dyDescent="0.35"/>
    <row r="557" spans="2:10" ht="21.95" customHeight="1" thickBot="1" x14ac:dyDescent="0.35">
      <c r="B557" s="78" t="s">
        <v>18</v>
      </c>
      <c r="D557" s="79" t="s">
        <v>23</v>
      </c>
      <c r="E557" s="239"/>
    </row>
    <row r="558" spans="2:10" ht="21.95" customHeight="1" thickBot="1" x14ac:dyDescent="0.35">
      <c r="B558" s="80" t="s">
        <v>19</v>
      </c>
      <c r="D558" s="79" t="s">
        <v>24</v>
      </c>
    </row>
    <row r="559" spans="2:10" ht="21.95" customHeight="1" x14ac:dyDescent="0.3"/>
    <row r="563" spans="3:10" x14ac:dyDescent="0.3">
      <c r="C563" s="81"/>
      <c r="D563" s="81"/>
      <c r="E563" s="81"/>
      <c r="F563" s="81"/>
      <c r="G563" s="81"/>
      <c r="H563" s="81"/>
      <c r="I563" s="81"/>
      <c r="J563" s="82"/>
    </row>
    <row r="564" spans="3:10" x14ac:dyDescent="0.3">
      <c r="C564" s="81"/>
      <c r="D564" s="81"/>
      <c r="E564" s="81"/>
      <c r="F564" s="81"/>
      <c r="G564" s="81"/>
      <c r="H564" s="81"/>
      <c r="I564" s="81"/>
      <c r="J564" s="82"/>
    </row>
  </sheetData>
  <sheetProtection algorithmName="SHA-512" hashValue="rvBGHzPdp5aeUGmfKLTqfIEApDPSa6fpA9J3bMrmVtGuGsKAbU/Pt9ABxb/DR359t/eWCKvy6rhpYfOTIzbGDQ==" saltValue="TP/SR8mXb3YU85XBjTKnYA==" spinCount="100000" sheet="1" objects="1" scenarios="1"/>
  <sortState xmlns:xlrd2="http://schemas.microsoft.com/office/spreadsheetml/2017/richdata2" ref="B545:J553">
    <sortCondition ref="B545:B553"/>
  </sortState>
  <dataConsolidate link="1"/>
  <mergeCells count="17">
    <mergeCell ref="A6:J6"/>
    <mergeCell ref="A7:J7"/>
    <mergeCell ref="F22:J22"/>
    <mergeCell ref="A22:E22"/>
    <mergeCell ref="A1:J5"/>
    <mergeCell ref="I543:J543"/>
    <mergeCell ref="A19:E19"/>
    <mergeCell ref="C543:D543"/>
    <mergeCell ref="E543:F543"/>
    <mergeCell ref="G543:H543"/>
    <mergeCell ref="B521:F521"/>
    <mergeCell ref="B520:F520"/>
    <mergeCell ref="B500:F500"/>
    <mergeCell ref="A21:E21"/>
    <mergeCell ref="F21:J21"/>
    <mergeCell ref="A20:E20"/>
    <mergeCell ref="F20:J20"/>
  </mergeCells>
  <phoneticPr fontId="0" type="noConversion"/>
  <dataValidations count="4">
    <dataValidation type="list" allowBlank="1" showInputMessage="1" showErrorMessage="1" sqref="E9:E18" xr:uid="{00000000-0002-0000-0000-000000000000}">
      <formula1>$B$557:$B$558</formula1>
    </dataValidation>
    <dataValidation type="list" allowBlank="1" showInputMessage="1" showErrorMessage="1" sqref="C9:C18" xr:uid="{00000000-0002-0000-0000-000001000000}">
      <formula1>$D$557:$D$558</formula1>
    </dataValidation>
    <dataValidation type="list" allowBlank="1" showInputMessage="1" showErrorMessage="1" sqref="B9:B18" xr:uid="{9CD0DBA5-6EE1-4947-8A3F-46A513B8C329}">
      <formula1>$B$503:$B$518</formula1>
    </dataValidation>
    <dataValidation type="list" allowBlank="1" showInputMessage="1" showErrorMessage="1" sqref="D9:D18" xr:uid="{00000000-0002-0000-0000-000003000000}">
      <formula1>$B$545:$B$553</formula1>
    </dataValidation>
  </dataValidations>
  <printOptions horizontalCentered="1" verticalCentered="1"/>
  <pageMargins left="0.75" right="0.75" top="1" bottom="1" header="0.5" footer="0.5"/>
  <pageSetup paperSize="9" scale="44" orientation="landscape" blackAndWhite="1" r:id="rId1"/>
  <headerFooter alignWithMargins="0"/>
  <rowBreaks count="3" manualBreakCount="3">
    <brk id="428" max="9" man="1"/>
    <brk id="499" max="16383" man="1"/>
    <brk id="54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BA34B-21E0-4ABA-A216-CDD0DB478026}">
  <sheetPr>
    <pageSetUpPr fitToPage="1"/>
  </sheetPr>
  <dimension ref="A1:I46"/>
  <sheetViews>
    <sheetView workbookViewId="0">
      <selection activeCell="A2" sqref="A2"/>
    </sheetView>
  </sheetViews>
  <sheetFormatPr defaultRowHeight="15" x14ac:dyDescent="0.25"/>
  <cols>
    <col min="1" max="1" width="53.42578125" style="201" customWidth="1"/>
    <col min="2" max="2" width="31.5703125" style="201" customWidth="1"/>
    <col min="3" max="3" width="17.85546875" style="201" customWidth="1"/>
    <col min="4" max="4" width="18.42578125" style="201" customWidth="1"/>
    <col min="5" max="5" width="17.5703125" style="201" customWidth="1"/>
    <col min="6" max="6" width="15.28515625" style="201" customWidth="1"/>
    <col min="7" max="16384" width="9.140625" style="201"/>
  </cols>
  <sheetData>
    <row r="1" spans="1:9" ht="15.75" thickBot="1" x14ac:dyDescent="0.3"/>
    <row r="2" spans="1:9" ht="25.5" thickBot="1" x14ac:dyDescent="0.45">
      <c r="B2" s="202" t="s">
        <v>129</v>
      </c>
      <c r="C2" s="203"/>
      <c r="D2" s="204"/>
    </row>
    <row r="3" spans="1:9" ht="15.75" thickBot="1" x14ac:dyDescent="0.3"/>
    <row r="4" spans="1:9" ht="21" thickBot="1" x14ac:dyDescent="0.35">
      <c r="A4" s="316" t="s">
        <v>1</v>
      </c>
      <c r="B4" s="317"/>
      <c r="C4" s="317"/>
      <c r="D4" s="317"/>
      <c r="E4" s="317"/>
      <c r="F4" s="318"/>
      <c r="G4" s="205"/>
      <c r="H4" s="205"/>
      <c r="I4" s="206"/>
    </row>
    <row r="5" spans="1:9" ht="21" thickBot="1" x14ac:dyDescent="0.35">
      <c r="A5" s="172"/>
      <c r="B5" s="173"/>
      <c r="C5" s="174">
        <v>1</v>
      </c>
      <c r="D5" s="174">
        <v>2</v>
      </c>
      <c r="E5" s="174">
        <v>3</v>
      </c>
      <c r="F5" s="175">
        <v>4</v>
      </c>
      <c r="G5" s="207"/>
      <c r="H5" s="206"/>
      <c r="I5" s="208"/>
    </row>
    <row r="6" spans="1:9" s="214" customFormat="1" ht="41.25" thickBot="1" x14ac:dyDescent="0.25">
      <c r="A6" s="209" t="s">
        <v>130</v>
      </c>
      <c r="B6" s="210" t="s">
        <v>131</v>
      </c>
      <c r="C6" s="211" t="s">
        <v>2</v>
      </c>
      <c r="D6" s="212" t="s">
        <v>126</v>
      </c>
      <c r="E6" s="212" t="s">
        <v>127</v>
      </c>
      <c r="F6" s="213" t="s">
        <v>128</v>
      </c>
      <c r="G6" s="207"/>
      <c r="H6" s="206"/>
      <c r="I6" s="208"/>
    </row>
    <row r="7" spans="1:9" ht="20.25" thickBot="1" x14ac:dyDescent="0.3">
      <c r="A7" s="215" t="s">
        <v>94</v>
      </c>
      <c r="B7" s="216">
        <v>16500</v>
      </c>
      <c r="C7" s="217">
        <v>6000</v>
      </c>
      <c r="D7" s="217">
        <v>3500</v>
      </c>
      <c r="E7" s="217">
        <v>3500</v>
      </c>
      <c r="F7" s="217">
        <v>3500</v>
      </c>
      <c r="G7" s="207"/>
      <c r="H7" s="206"/>
      <c r="I7" s="208"/>
    </row>
    <row r="8" spans="1:9" ht="20.25" thickBot="1" x14ac:dyDescent="0.3">
      <c r="A8" s="218" t="s">
        <v>65</v>
      </c>
      <c r="B8" s="216">
        <v>17000</v>
      </c>
      <c r="C8" s="217">
        <v>6000</v>
      </c>
      <c r="D8" s="217">
        <v>4000</v>
      </c>
      <c r="E8" s="217">
        <v>3500</v>
      </c>
      <c r="F8" s="217">
        <v>3500</v>
      </c>
      <c r="G8" s="207"/>
      <c r="H8" s="206"/>
      <c r="I8" s="208"/>
    </row>
    <row r="9" spans="1:9" ht="20.25" thickBot="1" x14ac:dyDescent="0.3">
      <c r="A9" s="219" t="s">
        <v>95</v>
      </c>
      <c r="B9" s="216">
        <v>17300</v>
      </c>
      <c r="C9" s="217">
        <v>6000</v>
      </c>
      <c r="D9" s="217">
        <v>4000</v>
      </c>
      <c r="E9" s="217">
        <v>3800</v>
      </c>
      <c r="F9" s="217">
        <v>3500</v>
      </c>
      <c r="G9" s="207"/>
      <c r="H9" s="206"/>
      <c r="I9" s="208"/>
    </row>
    <row r="10" spans="1:9" ht="20.25" thickBot="1" x14ac:dyDescent="0.3">
      <c r="A10" s="219" t="s">
        <v>96</v>
      </c>
      <c r="B10" s="216">
        <v>19300</v>
      </c>
      <c r="C10" s="217">
        <v>7000</v>
      </c>
      <c r="D10" s="217">
        <v>4500</v>
      </c>
      <c r="E10" s="217">
        <v>4000</v>
      </c>
      <c r="F10" s="217">
        <v>3800</v>
      </c>
      <c r="G10" s="207"/>
      <c r="H10" s="206"/>
      <c r="I10" s="208"/>
    </row>
    <row r="11" spans="1:9" ht="20.25" thickBot="1" x14ac:dyDescent="0.3">
      <c r="A11" s="219" t="s">
        <v>97</v>
      </c>
      <c r="B11" s="216">
        <v>19300</v>
      </c>
      <c r="C11" s="217">
        <v>7000</v>
      </c>
      <c r="D11" s="217">
        <v>4500</v>
      </c>
      <c r="E11" s="217">
        <v>4000</v>
      </c>
      <c r="F11" s="217">
        <v>3800</v>
      </c>
      <c r="G11" s="207"/>
      <c r="H11" s="206"/>
      <c r="I11" s="208"/>
    </row>
    <row r="12" spans="1:9" ht="20.25" thickBot="1" x14ac:dyDescent="0.3">
      <c r="A12" s="219" t="s">
        <v>98</v>
      </c>
      <c r="B12" s="216">
        <v>19300</v>
      </c>
      <c r="C12" s="217">
        <v>7000</v>
      </c>
      <c r="D12" s="217">
        <v>4500</v>
      </c>
      <c r="E12" s="217">
        <v>4000</v>
      </c>
      <c r="F12" s="217">
        <v>3800</v>
      </c>
      <c r="G12" s="207"/>
      <c r="H12" s="206"/>
      <c r="I12" s="208"/>
    </row>
    <row r="13" spans="1:9" ht="20.25" thickBot="1" x14ac:dyDescent="0.3">
      <c r="A13" s="219" t="s">
        <v>99</v>
      </c>
      <c r="B13" s="216">
        <v>22100</v>
      </c>
      <c r="C13" s="217">
        <v>8000</v>
      </c>
      <c r="D13" s="217">
        <v>5000</v>
      </c>
      <c r="E13" s="217">
        <v>5000</v>
      </c>
      <c r="F13" s="217">
        <v>4100</v>
      </c>
      <c r="G13" s="207"/>
      <c r="H13" s="206"/>
      <c r="I13" s="208"/>
    </row>
    <row r="14" spans="1:9" ht="20.25" thickBot="1" x14ac:dyDescent="0.3">
      <c r="A14" s="219" t="s">
        <v>100</v>
      </c>
      <c r="B14" s="216">
        <v>22100</v>
      </c>
      <c r="C14" s="217">
        <v>8000</v>
      </c>
      <c r="D14" s="217">
        <v>5000</v>
      </c>
      <c r="E14" s="217">
        <v>5000</v>
      </c>
      <c r="F14" s="217">
        <v>4100</v>
      </c>
      <c r="G14" s="207"/>
      <c r="H14" s="206"/>
      <c r="I14" s="206"/>
    </row>
    <row r="15" spans="1:9" ht="20.25" thickBot="1" x14ac:dyDescent="0.3">
      <c r="A15" s="219" t="s">
        <v>101</v>
      </c>
      <c r="B15" s="216">
        <v>22100</v>
      </c>
      <c r="C15" s="217">
        <v>8000</v>
      </c>
      <c r="D15" s="217">
        <v>5000</v>
      </c>
      <c r="E15" s="217">
        <v>5000</v>
      </c>
      <c r="F15" s="217">
        <v>4100</v>
      </c>
      <c r="G15" s="207"/>
      <c r="H15" s="206"/>
      <c r="I15" s="206"/>
    </row>
    <row r="16" spans="1:9" ht="20.25" thickBot="1" x14ac:dyDescent="0.3">
      <c r="A16" s="219" t="s">
        <v>102</v>
      </c>
      <c r="B16" s="216">
        <v>24500</v>
      </c>
      <c r="C16" s="217">
        <v>9000</v>
      </c>
      <c r="D16" s="217">
        <v>6000</v>
      </c>
      <c r="E16" s="217">
        <v>5500</v>
      </c>
      <c r="F16" s="217">
        <v>4000</v>
      </c>
      <c r="G16" s="207"/>
      <c r="H16" s="206"/>
      <c r="I16" s="206"/>
    </row>
    <row r="17" spans="1:9" ht="20.25" thickBot="1" x14ac:dyDescent="0.3">
      <c r="A17" s="219" t="s">
        <v>103</v>
      </c>
      <c r="B17" s="220">
        <v>24500</v>
      </c>
      <c r="C17" s="217">
        <v>9000</v>
      </c>
      <c r="D17" s="217">
        <v>6000</v>
      </c>
      <c r="E17" s="217">
        <v>5500</v>
      </c>
      <c r="F17" s="217">
        <v>4000</v>
      </c>
      <c r="G17" s="207"/>
      <c r="H17" s="206"/>
      <c r="I17" s="206"/>
    </row>
    <row r="18" spans="1:9" ht="20.25" thickBot="1" x14ac:dyDescent="0.3">
      <c r="A18" s="219" t="s">
        <v>104</v>
      </c>
      <c r="B18" s="221">
        <v>26500</v>
      </c>
      <c r="C18" s="222">
        <v>9000</v>
      </c>
      <c r="D18" s="222">
        <v>7000</v>
      </c>
      <c r="E18" s="222">
        <v>6500</v>
      </c>
      <c r="F18" s="222">
        <v>4000</v>
      </c>
      <c r="G18" s="207"/>
      <c r="H18" s="206"/>
      <c r="I18" s="206"/>
    </row>
    <row r="19" spans="1:9" ht="20.25" thickBot="1" x14ac:dyDescent="0.3">
      <c r="A19" s="219" t="s">
        <v>105</v>
      </c>
      <c r="B19" s="216">
        <v>30900</v>
      </c>
      <c r="C19" s="222">
        <v>10000</v>
      </c>
      <c r="D19" s="222">
        <v>8900</v>
      </c>
      <c r="E19" s="222">
        <v>8000</v>
      </c>
      <c r="F19" s="222">
        <v>4000</v>
      </c>
      <c r="G19" s="207"/>
      <c r="H19" s="206"/>
      <c r="I19" s="206"/>
    </row>
    <row r="20" spans="1:9" ht="20.25" thickBot="1" x14ac:dyDescent="0.3">
      <c r="A20" s="219" t="s">
        <v>106</v>
      </c>
      <c r="B20" s="223">
        <v>30900</v>
      </c>
      <c r="C20" s="222">
        <v>10000</v>
      </c>
      <c r="D20" s="222">
        <v>8900</v>
      </c>
      <c r="E20" s="222">
        <v>8000</v>
      </c>
      <c r="F20" s="222">
        <v>4000</v>
      </c>
      <c r="G20" s="207"/>
      <c r="H20" s="206"/>
      <c r="I20" s="206"/>
    </row>
    <row r="21" spans="1:9" ht="20.25" thickBot="1" x14ac:dyDescent="0.3">
      <c r="A21" s="219" t="s">
        <v>107</v>
      </c>
      <c r="B21" s="216">
        <v>30900</v>
      </c>
      <c r="C21" s="222">
        <v>10000</v>
      </c>
      <c r="D21" s="222">
        <v>8900</v>
      </c>
      <c r="E21" s="222">
        <v>8000</v>
      </c>
      <c r="F21" s="222">
        <v>4000</v>
      </c>
      <c r="G21" s="224"/>
      <c r="H21" s="224"/>
      <c r="I21" s="206"/>
    </row>
    <row r="22" spans="1:9" ht="20.25" thickBot="1" x14ac:dyDescent="0.3">
      <c r="A22" s="225" t="s">
        <v>108</v>
      </c>
      <c r="B22" s="223">
        <v>26950</v>
      </c>
      <c r="C22" s="222">
        <v>10000</v>
      </c>
      <c r="D22" s="222">
        <v>8000</v>
      </c>
      <c r="E22" s="222">
        <v>4950</v>
      </c>
      <c r="F22" s="222">
        <v>4000</v>
      </c>
      <c r="G22" s="224"/>
      <c r="H22" s="224"/>
      <c r="I22" s="206"/>
    </row>
    <row r="23" spans="1:9" ht="15.75" thickBot="1" x14ac:dyDescent="0.3">
      <c r="G23" s="224"/>
      <c r="H23" s="224"/>
      <c r="I23" s="206"/>
    </row>
    <row r="24" spans="1:9" ht="20.25" thickBot="1" x14ac:dyDescent="0.3">
      <c r="B24" s="226"/>
      <c r="C24" s="227" t="s">
        <v>132</v>
      </c>
      <c r="D24" s="224"/>
      <c r="G24" s="224"/>
      <c r="H24" s="224"/>
      <c r="I24" s="206"/>
    </row>
    <row r="25" spans="1:9" ht="20.25" thickBot="1" x14ac:dyDescent="0.35">
      <c r="B25" s="228" t="s">
        <v>64</v>
      </c>
      <c r="C25" s="204"/>
      <c r="G25" s="229"/>
      <c r="H25" s="229"/>
      <c r="I25" s="206"/>
    </row>
    <row r="26" spans="1:9" x14ac:dyDescent="0.25">
      <c r="G26" s="229"/>
      <c r="H26" s="229"/>
      <c r="I26" s="206"/>
    </row>
    <row r="27" spans="1:9" ht="15.75" thickBot="1" x14ac:dyDescent="0.3">
      <c r="G27" s="229"/>
      <c r="H27" s="229"/>
      <c r="I27" s="206"/>
    </row>
    <row r="28" spans="1:9" ht="21" thickBot="1" x14ac:dyDescent="0.35">
      <c r="A28" s="319" t="s">
        <v>5</v>
      </c>
      <c r="B28" s="320"/>
      <c r="C28" s="320"/>
      <c r="D28" s="320"/>
      <c r="E28" s="320"/>
      <c r="F28" s="321"/>
      <c r="G28" s="229"/>
      <c r="H28" s="229"/>
      <c r="I28" s="206"/>
    </row>
    <row r="29" spans="1:9" ht="21" thickBot="1" x14ac:dyDescent="0.35">
      <c r="A29" s="316" t="s">
        <v>1</v>
      </c>
      <c r="B29" s="317"/>
      <c r="C29" s="317"/>
      <c r="D29" s="317"/>
      <c r="E29" s="317"/>
      <c r="F29" s="317"/>
      <c r="G29" s="229"/>
      <c r="H29" s="229"/>
      <c r="I29" s="206"/>
    </row>
    <row r="30" spans="1:9" ht="21.75" thickBot="1" x14ac:dyDescent="0.4">
      <c r="A30" s="189"/>
      <c r="B30" s="210" t="s">
        <v>131</v>
      </c>
      <c r="C30" s="191">
        <v>1</v>
      </c>
      <c r="D30" s="192">
        <v>2</v>
      </c>
      <c r="E30" s="192">
        <v>3</v>
      </c>
      <c r="F30" s="193">
        <v>4</v>
      </c>
      <c r="G30" s="229"/>
      <c r="H30" s="229"/>
      <c r="I30" s="206"/>
    </row>
    <row r="31" spans="1:9" ht="18.75" thickBot="1" x14ac:dyDescent="0.3">
      <c r="A31" s="230" t="s">
        <v>109</v>
      </c>
      <c r="B31" s="231">
        <v>5000</v>
      </c>
      <c r="C31" s="232">
        <v>2000</v>
      </c>
      <c r="D31" s="233">
        <v>1000</v>
      </c>
      <c r="E31" s="233">
        <v>1000</v>
      </c>
      <c r="F31" s="234">
        <v>1000</v>
      </c>
      <c r="G31" s="229"/>
      <c r="H31" s="229"/>
      <c r="I31" s="206"/>
    </row>
    <row r="32" spans="1:9" ht="18" x14ac:dyDescent="0.25">
      <c r="A32" s="230" t="s">
        <v>110</v>
      </c>
      <c r="B32" s="235">
        <v>4500</v>
      </c>
      <c r="C32" s="232">
        <v>2000</v>
      </c>
      <c r="D32" s="233">
        <v>1000</v>
      </c>
      <c r="E32" s="233">
        <v>1000</v>
      </c>
      <c r="F32" s="234">
        <v>500</v>
      </c>
      <c r="G32" s="229"/>
      <c r="H32" s="229"/>
      <c r="I32" s="206"/>
    </row>
    <row r="33" spans="1:9" ht="18" x14ac:dyDescent="0.25">
      <c r="A33" s="236" t="s">
        <v>111</v>
      </c>
      <c r="B33" s="231">
        <v>5500</v>
      </c>
      <c r="C33" s="232">
        <v>2500</v>
      </c>
      <c r="D33" s="233">
        <v>1000</v>
      </c>
      <c r="E33" s="233">
        <v>1000</v>
      </c>
      <c r="F33" s="234">
        <v>1000</v>
      </c>
      <c r="G33" s="229"/>
      <c r="H33" s="229"/>
      <c r="I33" s="206"/>
    </row>
    <row r="34" spans="1:9" ht="18" x14ac:dyDescent="0.25">
      <c r="A34" s="236" t="s">
        <v>112</v>
      </c>
      <c r="B34" s="237">
        <v>5000</v>
      </c>
      <c r="C34" s="232">
        <v>2000</v>
      </c>
      <c r="D34" s="233">
        <v>1000</v>
      </c>
      <c r="E34" s="233">
        <v>1000</v>
      </c>
      <c r="F34" s="234">
        <v>1000</v>
      </c>
      <c r="G34" s="229"/>
      <c r="H34" s="229"/>
      <c r="I34" s="206"/>
    </row>
    <row r="35" spans="1:9" ht="18" x14ac:dyDescent="0.25">
      <c r="A35" s="236" t="s">
        <v>113</v>
      </c>
      <c r="B35" s="231">
        <v>6000</v>
      </c>
      <c r="C35" s="232">
        <v>2500</v>
      </c>
      <c r="D35" s="233">
        <v>1500</v>
      </c>
      <c r="E35" s="233">
        <v>1000</v>
      </c>
      <c r="F35" s="234">
        <v>1000</v>
      </c>
      <c r="G35" s="229"/>
      <c r="H35" s="229"/>
      <c r="I35" s="206"/>
    </row>
    <row r="36" spans="1:9" ht="18" x14ac:dyDescent="0.25">
      <c r="A36" s="236" t="s">
        <v>114</v>
      </c>
      <c r="B36" s="237">
        <v>5500</v>
      </c>
      <c r="C36" s="232">
        <v>2500</v>
      </c>
      <c r="D36" s="233">
        <v>1000</v>
      </c>
      <c r="E36" s="233">
        <v>1000</v>
      </c>
      <c r="F36" s="234">
        <v>1000</v>
      </c>
    </row>
    <row r="37" spans="1:9" ht="18" x14ac:dyDescent="0.25">
      <c r="A37" s="236" t="s">
        <v>115</v>
      </c>
      <c r="B37" s="231">
        <v>5500</v>
      </c>
      <c r="C37" s="232">
        <v>2500</v>
      </c>
      <c r="D37" s="233">
        <v>1000</v>
      </c>
      <c r="E37" s="233">
        <v>1000</v>
      </c>
      <c r="F37" s="234">
        <v>1000</v>
      </c>
    </row>
    <row r="38" spans="1:9" ht="18" x14ac:dyDescent="0.25">
      <c r="A38" s="236" t="s">
        <v>116</v>
      </c>
      <c r="B38" s="237">
        <v>5000</v>
      </c>
      <c r="C38" s="232">
        <v>2000</v>
      </c>
      <c r="D38" s="233">
        <v>1000</v>
      </c>
      <c r="E38" s="233">
        <v>1000</v>
      </c>
      <c r="F38" s="234">
        <v>1000</v>
      </c>
    </row>
    <row r="39" spans="1:9" ht="18" x14ac:dyDescent="0.25">
      <c r="A39" s="236" t="s">
        <v>133</v>
      </c>
      <c r="B39" s="238">
        <v>6500</v>
      </c>
      <c r="C39" s="232">
        <v>2500</v>
      </c>
      <c r="D39" s="233">
        <v>1500</v>
      </c>
      <c r="E39" s="233">
        <v>1500</v>
      </c>
      <c r="F39" s="234">
        <v>1000</v>
      </c>
    </row>
    <row r="40" spans="1:9" ht="18" x14ac:dyDescent="0.25">
      <c r="A40" s="236" t="s">
        <v>134</v>
      </c>
      <c r="B40" s="237">
        <v>6000</v>
      </c>
      <c r="C40" s="232">
        <v>2500</v>
      </c>
      <c r="D40" s="233">
        <v>1500</v>
      </c>
      <c r="E40" s="233">
        <v>1000</v>
      </c>
      <c r="F40" s="234">
        <v>1000</v>
      </c>
    </row>
    <row r="41" spans="1:9" ht="18" x14ac:dyDescent="0.25">
      <c r="A41" s="236" t="s">
        <v>119</v>
      </c>
      <c r="B41" s="238">
        <v>7500</v>
      </c>
      <c r="C41" s="232">
        <v>3000</v>
      </c>
      <c r="D41" s="233">
        <v>2000</v>
      </c>
      <c r="E41" s="233">
        <v>1500</v>
      </c>
      <c r="F41" s="234">
        <v>1000</v>
      </c>
    </row>
    <row r="42" spans="1:9" ht="18" x14ac:dyDescent="0.25">
      <c r="A42" s="236" t="s">
        <v>120</v>
      </c>
      <c r="B42" s="237">
        <v>7000</v>
      </c>
      <c r="C42" s="232">
        <v>3000</v>
      </c>
      <c r="D42" s="233">
        <v>1500</v>
      </c>
      <c r="E42" s="233">
        <v>1500</v>
      </c>
      <c r="F42" s="234">
        <v>1000</v>
      </c>
    </row>
    <row r="43" spans="1:9" ht="18" x14ac:dyDescent="0.25">
      <c r="A43" s="236" t="s">
        <v>135</v>
      </c>
      <c r="B43" s="231">
        <v>8000</v>
      </c>
      <c r="C43" s="232">
        <v>3000</v>
      </c>
      <c r="D43" s="233">
        <v>2000</v>
      </c>
      <c r="E43" s="233">
        <v>2000</v>
      </c>
      <c r="F43" s="234">
        <v>1000</v>
      </c>
    </row>
    <row r="44" spans="1:9" ht="18" x14ac:dyDescent="0.25">
      <c r="A44" s="236" t="s">
        <v>136</v>
      </c>
      <c r="B44" s="237">
        <v>7500</v>
      </c>
      <c r="C44" s="232">
        <v>3000</v>
      </c>
      <c r="D44" s="233">
        <v>2000</v>
      </c>
      <c r="E44" s="233">
        <v>1500</v>
      </c>
      <c r="F44" s="234">
        <v>1000</v>
      </c>
    </row>
    <row r="45" spans="1:9" ht="18" x14ac:dyDescent="0.25">
      <c r="A45" s="236" t="s">
        <v>137</v>
      </c>
      <c r="B45" s="238">
        <v>9000</v>
      </c>
      <c r="C45" s="232">
        <v>3500</v>
      </c>
      <c r="D45" s="233">
        <v>2500</v>
      </c>
      <c r="E45" s="233">
        <v>2000</v>
      </c>
      <c r="F45" s="234">
        <v>1000</v>
      </c>
    </row>
    <row r="46" spans="1:9" ht="18" x14ac:dyDescent="0.25">
      <c r="A46" s="236" t="s">
        <v>138</v>
      </c>
      <c r="B46" s="237">
        <v>8500</v>
      </c>
      <c r="C46" s="232">
        <v>3500</v>
      </c>
      <c r="D46" s="233">
        <v>2000</v>
      </c>
      <c r="E46" s="233">
        <v>2000</v>
      </c>
      <c r="F46" s="234">
        <v>1000</v>
      </c>
    </row>
  </sheetData>
  <mergeCells count="3">
    <mergeCell ref="A4:F4"/>
    <mergeCell ref="A28:F28"/>
    <mergeCell ref="A29:F29"/>
  </mergeCells>
  <pageMargins left="0.7" right="0.7" top="0.75" bottom="0.75" header="0.3" footer="0.3"/>
  <pageSetup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904C-CBEF-43F9-97F4-7BA3EE7F4648}">
  <dimension ref="A1:F45"/>
  <sheetViews>
    <sheetView topLeftCell="A19" workbookViewId="0">
      <selection activeCell="E28" sqref="E28"/>
    </sheetView>
  </sheetViews>
  <sheetFormatPr defaultRowHeight="12.75" x14ac:dyDescent="0.2"/>
  <cols>
    <col min="1" max="1" width="41" customWidth="1"/>
    <col min="2" max="2" width="25" customWidth="1"/>
    <col min="3" max="3" width="15.7109375" bestFit="1" customWidth="1"/>
    <col min="4" max="4" width="18.42578125" customWidth="1"/>
    <col min="5" max="5" width="17.5703125" customWidth="1"/>
    <col min="6" max="6" width="15.28515625" customWidth="1"/>
  </cols>
  <sheetData>
    <row r="1" spans="1:6" ht="13.5" thickBot="1" x14ac:dyDescent="0.25"/>
    <row r="2" spans="1:6" ht="25.5" thickBot="1" x14ac:dyDescent="0.45">
      <c r="B2" s="168" t="s">
        <v>92</v>
      </c>
      <c r="C2" s="169"/>
      <c r="D2" s="170"/>
      <c r="E2" s="171"/>
    </row>
    <row r="3" spans="1:6" ht="13.5" thickBot="1" x14ac:dyDescent="0.25"/>
    <row r="4" spans="1:6" ht="21" thickBot="1" x14ac:dyDescent="0.35">
      <c r="A4" s="316" t="s">
        <v>1</v>
      </c>
      <c r="B4" s="317"/>
      <c r="C4" s="317"/>
      <c r="D4" s="317"/>
      <c r="E4" s="317"/>
      <c r="F4" s="318"/>
    </row>
    <row r="5" spans="1:6" ht="21" thickBot="1" x14ac:dyDescent="0.35">
      <c r="A5" s="172"/>
      <c r="B5" s="173"/>
      <c r="C5" s="174">
        <v>1</v>
      </c>
      <c r="D5" s="174">
        <v>2</v>
      </c>
      <c r="E5" s="174">
        <v>3</v>
      </c>
      <c r="F5" s="175">
        <v>4</v>
      </c>
    </row>
    <row r="6" spans="1:6" s="181" customFormat="1" ht="41.25" thickBot="1" x14ac:dyDescent="0.25">
      <c r="A6" s="176" t="s">
        <v>93</v>
      </c>
      <c r="B6" s="177"/>
      <c r="C6" s="178" t="s">
        <v>2</v>
      </c>
      <c r="D6" s="179" t="s">
        <v>89</v>
      </c>
      <c r="E6" s="179" t="s">
        <v>90</v>
      </c>
      <c r="F6" s="180" t="s">
        <v>91</v>
      </c>
    </row>
    <row r="7" spans="1:6" ht="19.5" x14ac:dyDescent="0.2">
      <c r="A7" s="182" t="s">
        <v>94</v>
      </c>
      <c r="B7" s="183">
        <v>16000</v>
      </c>
      <c r="C7" s="160">
        <v>6000</v>
      </c>
      <c r="D7" s="160">
        <v>3500</v>
      </c>
      <c r="E7" s="160">
        <v>3500</v>
      </c>
      <c r="F7" s="160">
        <v>3000</v>
      </c>
    </row>
    <row r="8" spans="1:6" ht="19.5" x14ac:dyDescent="0.2">
      <c r="A8" s="184" t="s">
        <v>65</v>
      </c>
      <c r="B8" s="183">
        <v>16000</v>
      </c>
      <c r="C8" s="160">
        <v>6000</v>
      </c>
      <c r="D8" s="160">
        <v>3500</v>
      </c>
      <c r="E8" s="160">
        <v>3500</v>
      </c>
      <c r="F8" s="160">
        <v>3000</v>
      </c>
    </row>
    <row r="9" spans="1:6" ht="19.5" x14ac:dyDescent="0.2">
      <c r="A9" s="185" t="s">
        <v>95</v>
      </c>
      <c r="B9" s="183">
        <v>16000</v>
      </c>
      <c r="C9" s="160">
        <v>6000</v>
      </c>
      <c r="D9" s="160">
        <v>3500</v>
      </c>
      <c r="E9" s="160">
        <v>3500</v>
      </c>
      <c r="F9" s="160">
        <v>3000</v>
      </c>
    </row>
    <row r="10" spans="1:6" ht="19.5" x14ac:dyDescent="0.2">
      <c r="A10" s="185" t="s">
        <v>96</v>
      </c>
      <c r="B10" s="183">
        <v>17900</v>
      </c>
      <c r="C10" s="160">
        <v>6500</v>
      </c>
      <c r="D10" s="160">
        <v>4000</v>
      </c>
      <c r="E10" s="160">
        <v>4000</v>
      </c>
      <c r="F10" s="160">
        <v>3400</v>
      </c>
    </row>
    <row r="11" spans="1:6" ht="19.5" x14ac:dyDescent="0.2">
      <c r="A11" s="185" t="s">
        <v>97</v>
      </c>
      <c r="B11" s="183">
        <v>17900</v>
      </c>
      <c r="C11" s="160">
        <v>6500</v>
      </c>
      <c r="D11" s="160">
        <v>4000</v>
      </c>
      <c r="E11" s="160">
        <v>4000</v>
      </c>
      <c r="F11" s="160">
        <v>3400</v>
      </c>
    </row>
    <row r="12" spans="1:6" ht="19.5" x14ac:dyDescent="0.2">
      <c r="A12" s="185" t="s">
        <v>98</v>
      </c>
      <c r="B12" s="183">
        <v>17900</v>
      </c>
      <c r="C12" s="160">
        <v>6500</v>
      </c>
      <c r="D12" s="160">
        <v>4000</v>
      </c>
      <c r="E12" s="160">
        <v>4000</v>
      </c>
      <c r="F12" s="160">
        <v>3400</v>
      </c>
    </row>
    <row r="13" spans="1:6" ht="19.5" x14ac:dyDescent="0.2">
      <c r="A13" s="185" t="s">
        <v>99</v>
      </c>
      <c r="B13" s="183">
        <v>20500</v>
      </c>
      <c r="C13" s="160">
        <v>7500</v>
      </c>
      <c r="D13" s="160">
        <v>4500</v>
      </c>
      <c r="E13" s="160">
        <v>4500</v>
      </c>
      <c r="F13" s="160">
        <v>4000</v>
      </c>
    </row>
    <row r="14" spans="1:6" ht="19.5" x14ac:dyDescent="0.2">
      <c r="A14" s="185" t="s">
        <v>100</v>
      </c>
      <c r="B14" s="183">
        <v>20500</v>
      </c>
      <c r="C14" s="160">
        <v>7500</v>
      </c>
      <c r="D14" s="160">
        <v>4500</v>
      </c>
      <c r="E14" s="160">
        <v>4500</v>
      </c>
      <c r="F14" s="160">
        <v>4000</v>
      </c>
    </row>
    <row r="15" spans="1:6" ht="19.5" x14ac:dyDescent="0.2">
      <c r="A15" s="185" t="s">
        <v>101</v>
      </c>
      <c r="B15" s="183">
        <v>20500</v>
      </c>
      <c r="C15" s="160">
        <v>7500</v>
      </c>
      <c r="D15" s="160">
        <v>4500</v>
      </c>
      <c r="E15" s="160">
        <v>4500</v>
      </c>
      <c r="F15" s="160">
        <v>4000</v>
      </c>
    </row>
    <row r="16" spans="1:6" ht="19.5" x14ac:dyDescent="0.2">
      <c r="A16" s="185" t="s">
        <v>102</v>
      </c>
      <c r="B16" s="183">
        <v>22800</v>
      </c>
      <c r="C16" s="160">
        <v>8000</v>
      </c>
      <c r="D16" s="160">
        <v>6000</v>
      </c>
      <c r="E16" s="160">
        <v>5000</v>
      </c>
      <c r="F16" s="160">
        <v>3800</v>
      </c>
    </row>
    <row r="17" spans="1:6" ht="19.5" x14ac:dyDescent="0.2">
      <c r="A17" s="185" t="s">
        <v>103</v>
      </c>
      <c r="B17" s="183">
        <v>22800</v>
      </c>
      <c r="C17" s="160">
        <v>8000</v>
      </c>
      <c r="D17" s="160">
        <v>6000</v>
      </c>
      <c r="E17" s="160">
        <v>5000</v>
      </c>
      <c r="F17" s="160">
        <v>3800</v>
      </c>
    </row>
    <row r="18" spans="1:6" ht="19.5" x14ac:dyDescent="0.2">
      <c r="A18" s="185" t="s">
        <v>104</v>
      </c>
      <c r="B18" s="186">
        <v>25300</v>
      </c>
      <c r="C18" s="160">
        <v>8500</v>
      </c>
      <c r="D18" s="160">
        <v>6500</v>
      </c>
      <c r="E18" s="160">
        <v>6500</v>
      </c>
      <c r="F18" s="160">
        <v>3800</v>
      </c>
    </row>
    <row r="19" spans="1:6" ht="19.5" x14ac:dyDescent="0.2">
      <c r="A19" s="185" t="s">
        <v>105</v>
      </c>
      <c r="B19" s="186">
        <v>29000</v>
      </c>
      <c r="C19" s="160">
        <v>9000</v>
      </c>
      <c r="D19" s="160">
        <v>8000</v>
      </c>
      <c r="E19" s="160">
        <v>8000</v>
      </c>
      <c r="F19" s="160">
        <v>4000</v>
      </c>
    </row>
    <row r="20" spans="1:6" ht="19.5" x14ac:dyDescent="0.2">
      <c r="A20" s="185" t="s">
        <v>106</v>
      </c>
      <c r="B20" s="186">
        <v>29500</v>
      </c>
      <c r="C20" s="160">
        <v>9000</v>
      </c>
      <c r="D20" s="160">
        <v>8000</v>
      </c>
      <c r="E20" s="160">
        <v>8000</v>
      </c>
      <c r="F20" s="160">
        <v>4500</v>
      </c>
    </row>
    <row r="21" spans="1:6" ht="19.5" x14ac:dyDescent="0.2">
      <c r="A21" s="185" t="s">
        <v>107</v>
      </c>
      <c r="B21" s="186">
        <v>29500</v>
      </c>
      <c r="C21" s="160">
        <v>9000</v>
      </c>
      <c r="D21" s="160">
        <v>8000</v>
      </c>
      <c r="E21" s="160">
        <v>8000</v>
      </c>
      <c r="F21" s="160">
        <v>4500</v>
      </c>
    </row>
    <row r="22" spans="1:6" ht="20.25" thickBot="1" x14ac:dyDescent="0.25">
      <c r="A22" s="187" t="s">
        <v>108</v>
      </c>
      <c r="B22" s="188">
        <v>26600</v>
      </c>
      <c r="C22" s="160">
        <v>8500</v>
      </c>
      <c r="D22" s="160">
        <v>7000</v>
      </c>
      <c r="E22" s="160">
        <v>7000</v>
      </c>
      <c r="F22" s="160">
        <v>4100</v>
      </c>
    </row>
    <row r="28" spans="1:6" ht="13.5" thickBot="1" x14ac:dyDescent="0.25"/>
    <row r="29" spans="1:6" ht="21" thickBot="1" x14ac:dyDescent="0.35">
      <c r="A29" s="319" t="s">
        <v>5</v>
      </c>
      <c r="B29" s="320"/>
      <c r="C29" s="320"/>
      <c r="D29" s="320"/>
      <c r="E29" s="320"/>
      <c r="F29" s="321"/>
    </row>
    <row r="30" spans="1:6" ht="21" thickBot="1" x14ac:dyDescent="0.35">
      <c r="A30" s="316" t="s">
        <v>1</v>
      </c>
      <c r="B30" s="317"/>
      <c r="C30" s="317"/>
      <c r="D30" s="317"/>
      <c r="E30" s="317"/>
      <c r="F30" s="317"/>
    </row>
    <row r="31" spans="1:6" ht="21.75" thickBot="1" x14ac:dyDescent="0.4">
      <c r="A31" s="189"/>
      <c r="B31" s="190"/>
      <c r="C31" s="191">
        <v>1</v>
      </c>
      <c r="D31" s="192">
        <v>2</v>
      </c>
      <c r="E31" s="192">
        <v>3</v>
      </c>
      <c r="F31" s="193">
        <v>4</v>
      </c>
    </row>
    <row r="32" spans="1:6" ht="13.5" thickBot="1" x14ac:dyDescent="0.25">
      <c r="A32" s="194" t="s">
        <v>109</v>
      </c>
      <c r="B32" s="164">
        <v>4000</v>
      </c>
      <c r="C32" s="161">
        <v>1300</v>
      </c>
      <c r="D32" s="162">
        <v>1000</v>
      </c>
      <c r="E32" s="162">
        <v>900</v>
      </c>
      <c r="F32" s="163">
        <v>800</v>
      </c>
    </row>
    <row r="33" spans="1:6" x14ac:dyDescent="0.2">
      <c r="A33" s="194" t="s">
        <v>110</v>
      </c>
      <c r="B33" s="164">
        <v>3400</v>
      </c>
      <c r="C33" s="161">
        <v>1200</v>
      </c>
      <c r="D33" s="162">
        <v>800</v>
      </c>
      <c r="E33" s="162">
        <v>700</v>
      </c>
      <c r="F33" s="163">
        <v>700</v>
      </c>
    </row>
    <row r="34" spans="1:6" x14ac:dyDescent="0.2">
      <c r="A34" s="195" t="s">
        <v>111</v>
      </c>
      <c r="B34" s="164">
        <v>4500</v>
      </c>
      <c r="C34" s="161">
        <v>1300</v>
      </c>
      <c r="D34" s="162">
        <v>1200</v>
      </c>
      <c r="E34" s="162">
        <v>1000</v>
      </c>
      <c r="F34" s="163">
        <v>1000</v>
      </c>
    </row>
    <row r="35" spans="1:6" x14ac:dyDescent="0.2">
      <c r="A35" s="195" t="s">
        <v>112</v>
      </c>
      <c r="B35" s="164">
        <v>3900</v>
      </c>
      <c r="C35" s="161">
        <v>1200</v>
      </c>
      <c r="D35" s="162">
        <v>1100</v>
      </c>
      <c r="E35" s="162">
        <v>800</v>
      </c>
      <c r="F35" s="163">
        <v>800</v>
      </c>
    </row>
    <row r="36" spans="1:6" x14ac:dyDescent="0.2">
      <c r="A36" s="195" t="s">
        <v>113</v>
      </c>
      <c r="B36" s="164">
        <v>5000</v>
      </c>
      <c r="C36" s="161">
        <v>1500</v>
      </c>
      <c r="D36" s="162">
        <v>1300</v>
      </c>
      <c r="E36" s="162">
        <v>1200</v>
      </c>
      <c r="F36" s="163">
        <v>1000</v>
      </c>
    </row>
    <row r="37" spans="1:6" x14ac:dyDescent="0.2">
      <c r="A37" s="195" t="s">
        <v>114</v>
      </c>
      <c r="B37" s="164">
        <v>4300</v>
      </c>
      <c r="C37" s="161">
        <v>1500</v>
      </c>
      <c r="D37" s="162">
        <v>1000</v>
      </c>
      <c r="E37" s="162">
        <v>1000</v>
      </c>
      <c r="F37" s="163">
        <v>800</v>
      </c>
    </row>
    <row r="38" spans="1:6" x14ac:dyDescent="0.2">
      <c r="A38" s="195" t="s">
        <v>115</v>
      </c>
      <c r="B38" s="164">
        <v>5000</v>
      </c>
      <c r="C38" s="161">
        <v>1500</v>
      </c>
      <c r="D38" s="162">
        <v>1300</v>
      </c>
      <c r="E38" s="162">
        <v>1200</v>
      </c>
      <c r="F38" s="163">
        <v>1000</v>
      </c>
    </row>
    <row r="39" spans="1:6" x14ac:dyDescent="0.2">
      <c r="A39" s="195" t="s">
        <v>116</v>
      </c>
      <c r="B39" s="164">
        <v>4300</v>
      </c>
      <c r="C39" s="161">
        <v>1500</v>
      </c>
      <c r="D39" s="162">
        <v>1000</v>
      </c>
      <c r="E39" s="162">
        <v>1000</v>
      </c>
      <c r="F39" s="163">
        <v>800</v>
      </c>
    </row>
    <row r="40" spans="1:6" x14ac:dyDescent="0.2">
      <c r="A40" s="195" t="s">
        <v>117</v>
      </c>
      <c r="B40" s="164">
        <v>5500</v>
      </c>
      <c r="C40" s="161">
        <v>1600</v>
      </c>
      <c r="D40" s="162">
        <v>1400</v>
      </c>
      <c r="E40" s="162">
        <v>1300</v>
      </c>
      <c r="F40" s="163">
        <v>1200</v>
      </c>
    </row>
    <row r="41" spans="1:6" x14ac:dyDescent="0.2">
      <c r="A41" s="195" t="s">
        <v>118</v>
      </c>
      <c r="B41" s="164">
        <v>4700</v>
      </c>
      <c r="C41" s="161">
        <v>1600</v>
      </c>
      <c r="D41" s="162">
        <v>1300</v>
      </c>
      <c r="E41" s="162">
        <v>1000</v>
      </c>
      <c r="F41" s="163">
        <v>800</v>
      </c>
    </row>
    <row r="42" spans="1:6" x14ac:dyDescent="0.2">
      <c r="A42" s="195" t="s">
        <v>119</v>
      </c>
      <c r="B42" s="164">
        <v>6500</v>
      </c>
      <c r="C42" s="161">
        <v>2000</v>
      </c>
      <c r="D42" s="162">
        <v>1500</v>
      </c>
      <c r="E42" s="162">
        <v>1500</v>
      </c>
      <c r="F42" s="163">
        <v>1500</v>
      </c>
    </row>
    <row r="43" spans="1:6" x14ac:dyDescent="0.2">
      <c r="A43" s="195" t="s">
        <v>120</v>
      </c>
      <c r="B43" s="164">
        <v>5600</v>
      </c>
      <c r="C43" s="161">
        <v>2000</v>
      </c>
      <c r="D43" s="162">
        <v>1300</v>
      </c>
      <c r="E43" s="162">
        <v>1300</v>
      </c>
      <c r="F43" s="163">
        <v>1000</v>
      </c>
    </row>
    <row r="44" spans="1:6" x14ac:dyDescent="0.2">
      <c r="A44" s="195" t="s">
        <v>121</v>
      </c>
      <c r="B44" s="164">
        <v>7500</v>
      </c>
      <c r="C44" s="161">
        <v>2500</v>
      </c>
      <c r="D44" s="162">
        <v>1700</v>
      </c>
      <c r="E44" s="162">
        <v>1700</v>
      </c>
      <c r="F44" s="163">
        <v>1600</v>
      </c>
    </row>
    <row r="45" spans="1:6" ht="13.5" thickBot="1" x14ac:dyDescent="0.25">
      <c r="A45" s="195" t="s">
        <v>122</v>
      </c>
      <c r="B45" s="164">
        <v>6400</v>
      </c>
      <c r="C45" s="165">
        <v>2000</v>
      </c>
      <c r="D45" s="166">
        <v>1500</v>
      </c>
      <c r="E45" s="166">
        <v>1500</v>
      </c>
      <c r="F45" s="167">
        <v>1400</v>
      </c>
    </row>
  </sheetData>
  <mergeCells count="3">
    <mergeCell ref="A4:F4"/>
    <mergeCell ref="A29:F29"/>
    <mergeCell ref="A30:F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B7EE3-49CA-4137-8746-4318E6B975CF}">
  <dimension ref="A1:I48"/>
  <sheetViews>
    <sheetView workbookViewId="0">
      <selection activeCell="I6" sqref="I6"/>
    </sheetView>
  </sheetViews>
  <sheetFormatPr defaultRowHeight="12.75" x14ac:dyDescent="0.2"/>
  <cols>
    <col min="1" max="1" width="25" bestFit="1" customWidth="1"/>
    <col min="2" max="2" width="15.7109375" bestFit="1" customWidth="1"/>
    <col min="3" max="3" width="27.42578125" bestFit="1" customWidth="1"/>
    <col min="4" max="5" width="27" bestFit="1" customWidth="1"/>
    <col min="6" max="6" width="11.5703125" bestFit="1" customWidth="1"/>
    <col min="7" max="9" width="11" bestFit="1" customWidth="1"/>
  </cols>
  <sheetData>
    <row r="1" spans="1:6" ht="13.5" thickBot="1" x14ac:dyDescent="0.25"/>
    <row r="2" spans="1:6" ht="21" thickBot="1" x14ac:dyDescent="0.35">
      <c r="A2" s="324" t="s">
        <v>86</v>
      </c>
      <c r="B2" s="325"/>
      <c r="C2" s="325"/>
      <c r="D2" s="325"/>
      <c r="E2" s="326"/>
    </row>
    <row r="3" spans="1:6" ht="21" thickBot="1" x14ac:dyDescent="0.35">
      <c r="A3" s="118"/>
      <c r="B3" s="119">
        <v>1</v>
      </c>
      <c r="C3" s="119">
        <v>2</v>
      </c>
      <c r="D3" s="119">
        <v>3</v>
      </c>
      <c r="E3" s="120">
        <v>4</v>
      </c>
    </row>
    <row r="4" spans="1:6" ht="21" thickBot="1" x14ac:dyDescent="0.35">
      <c r="A4" s="121" t="s">
        <v>0</v>
      </c>
      <c r="B4" s="122" t="s">
        <v>2</v>
      </c>
      <c r="C4" s="122" t="s">
        <v>82</v>
      </c>
      <c r="D4" s="122" t="s">
        <v>83</v>
      </c>
      <c r="E4" s="123" t="s">
        <v>84</v>
      </c>
    </row>
    <row r="5" spans="1:6" ht="20.25" x14ac:dyDescent="0.3">
      <c r="A5" s="124" t="s">
        <v>66</v>
      </c>
      <c r="B5" s="125">
        <v>5500</v>
      </c>
      <c r="C5" s="125">
        <v>3500</v>
      </c>
      <c r="D5" s="125">
        <v>3500</v>
      </c>
      <c r="E5" s="125">
        <v>2400</v>
      </c>
      <c r="F5" s="126">
        <f>SUM(B5:E5)</f>
        <v>14900</v>
      </c>
    </row>
    <row r="6" spans="1:6" ht="20.25" x14ac:dyDescent="0.3">
      <c r="A6" s="124" t="s">
        <v>65</v>
      </c>
      <c r="B6" s="125">
        <v>5500</v>
      </c>
      <c r="C6" s="125">
        <v>3500</v>
      </c>
      <c r="D6" s="125">
        <v>3500</v>
      </c>
      <c r="E6" s="125">
        <v>2400</v>
      </c>
      <c r="F6" s="126">
        <f t="shared" ref="F6:F20" si="0">SUM(B6:E6)</f>
        <v>14900</v>
      </c>
    </row>
    <row r="7" spans="1:6" ht="20.25" x14ac:dyDescent="0.3">
      <c r="A7" s="127" t="s">
        <v>67</v>
      </c>
      <c r="B7" s="125">
        <v>5500</v>
      </c>
      <c r="C7" s="125">
        <v>3500</v>
      </c>
      <c r="D7" s="125">
        <v>3500</v>
      </c>
      <c r="E7" s="125">
        <v>2400</v>
      </c>
      <c r="F7" s="126">
        <f t="shared" si="0"/>
        <v>14900</v>
      </c>
    </row>
    <row r="8" spans="1:6" ht="20.25" x14ac:dyDescent="0.3">
      <c r="A8" s="128" t="s">
        <v>68</v>
      </c>
      <c r="B8" s="129">
        <v>6500</v>
      </c>
      <c r="C8" s="129">
        <v>4000</v>
      </c>
      <c r="D8" s="129">
        <v>3500</v>
      </c>
      <c r="E8" s="129">
        <v>2600</v>
      </c>
      <c r="F8" s="130">
        <f t="shared" si="0"/>
        <v>16600</v>
      </c>
    </row>
    <row r="9" spans="1:6" ht="20.25" x14ac:dyDescent="0.3">
      <c r="A9" s="128" t="s">
        <v>69</v>
      </c>
      <c r="B9" s="129">
        <v>6500</v>
      </c>
      <c r="C9" s="129">
        <v>4000</v>
      </c>
      <c r="D9" s="129">
        <v>3500</v>
      </c>
      <c r="E9" s="129">
        <v>2600</v>
      </c>
      <c r="F9" s="130">
        <f t="shared" si="0"/>
        <v>16600</v>
      </c>
    </row>
    <row r="10" spans="1:6" ht="20.25" x14ac:dyDescent="0.3">
      <c r="A10" s="128" t="s">
        <v>75</v>
      </c>
      <c r="B10" s="129">
        <v>6500</v>
      </c>
      <c r="C10" s="129">
        <v>4000</v>
      </c>
      <c r="D10" s="129">
        <v>3500</v>
      </c>
      <c r="E10" s="129">
        <v>2600</v>
      </c>
      <c r="F10" s="130">
        <f t="shared" si="0"/>
        <v>16600</v>
      </c>
    </row>
    <row r="11" spans="1:6" ht="20.25" x14ac:dyDescent="0.3">
      <c r="A11" s="127" t="s">
        <v>70</v>
      </c>
      <c r="B11" s="125">
        <v>7500</v>
      </c>
      <c r="C11" s="125">
        <v>4000</v>
      </c>
      <c r="D11" s="125">
        <v>4500</v>
      </c>
      <c r="E11" s="125">
        <v>3000</v>
      </c>
      <c r="F11" s="126">
        <f t="shared" si="0"/>
        <v>19000</v>
      </c>
    </row>
    <row r="12" spans="1:6" ht="20.25" x14ac:dyDescent="0.3">
      <c r="A12" s="127" t="s">
        <v>71</v>
      </c>
      <c r="B12" s="125">
        <v>7500</v>
      </c>
      <c r="C12" s="125">
        <v>4000</v>
      </c>
      <c r="D12" s="125">
        <v>4500</v>
      </c>
      <c r="E12" s="125">
        <v>3000</v>
      </c>
      <c r="F12" s="126">
        <f t="shared" si="0"/>
        <v>19000</v>
      </c>
    </row>
    <row r="13" spans="1:6" ht="20.25" x14ac:dyDescent="0.3">
      <c r="A13" s="127" t="s">
        <v>72</v>
      </c>
      <c r="B13" s="125">
        <v>7500</v>
      </c>
      <c r="C13" s="125">
        <v>4000</v>
      </c>
      <c r="D13" s="125">
        <v>4500</v>
      </c>
      <c r="E13" s="125">
        <v>3000</v>
      </c>
      <c r="F13" s="126">
        <f t="shared" si="0"/>
        <v>19000</v>
      </c>
    </row>
    <row r="14" spans="1:6" ht="20.25" x14ac:dyDescent="0.3">
      <c r="A14" s="128" t="s">
        <v>73</v>
      </c>
      <c r="B14" s="129">
        <v>7500</v>
      </c>
      <c r="C14" s="129">
        <v>5500</v>
      </c>
      <c r="D14" s="129">
        <v>5000</v>
      </c>
      <c r="E14" s="129">
        <v>3100</v>
      </c>
      <c r="F14" s="130">
        <f t="shared" si="0"/>
        <v>21100</v>
      </c>
    </row>
    <row r="15" spans="1:6" ht="20.25" x14ac:dyDescent="0.3">
      <c r="A15" s="128" t="s">
        <v>74</v>
      </c>
      <c r="B15" s="129">
        <v>7500</v>
      </c>
      <c r="C15" s="129">
        <v>5500</v>
      </c>
      <c r="D15" s="129">
        <v>5000</v>
      </c>
      <c r="E15" s="129">
        <v>3100</v>
      </c>
      <c r="F15" s="130">
        <f t="shared" si="0"/>
        <v>21100</v>
      </c>
    </row>
    <row r="16" spans="1:6" ht="20.25" x14ac:dyDescent="0.3">
      <c r="A16" s="127" t="s">
        <v>76</v>
      </c>
      <c r="B16" s="125">
        <v>8000</v>
      </c>
      <c r="C16" s="125">
        <v>6500</v>
      </c>
      <c r="D16" s="125">
        <v>6000</v>
      </c>
      <c r="E16" s="125">
        <v>3500</v>
      </c>
      <c r="F16" s="126">
        <f t="shared" si="0"/>
        <v>24000</v>
      </c>
    </row>
    <row r="17" spans="1:6" ht="20.25" x14ac:dyDescent="0.3">
      <c r="A17" s="128" t="s">
        <v>77</v>
      </c>
      <c r="B17" s="129">
        <v>8500</v>
      </c>
      <c r="C17" s="129">
        <v>7500</v>
      </c>
      <c r="D17" s="129">
        <v>7000</v>
      </c>
      <c r="E17" s="129">
        <v>4100</v>
      </c>
      <c r="F17" s="130">
        <f t="shared" si="0"/>
        <v>27100</v>
      </c>
    </row>
    <row r="18" spans="1:6" ht="20.25" x14ac:dyDescent="0.3">
      <c r="A18" s="127" t="s">
        <v>78</v>
      </c>
      <c r="B18" s="125">
        <v>9000</v>
      </c>
      <c r="C18" s="125">
        <v>8000</v>
      </c>
      <c r="D18" s="125">
        <v>7000</v>
      </c>
      <c r="E18" s="125">
        <v>4200</v>
      </c>
      <c r="F18" s="126">
        <f t="shared" si="0"/>
        <v>28200</v>
      </c>
    </row>
    <row r="19" spans="1:6" ht="20.25" x14ac:dyDescent="0.3">
      <c r="A19" s="127" t="s">
        <v>79</v>
      </c>
      <c r="B19" s="125">
        <v>9000</v>
      </c>
      <c r="C19" s="125">
        <v>8000</v>
      </c>
      <c r="D19" s="125">
        <v>7000</v>
      </c>
      <c r="E19" s="125">
        <v>4200</v>
      </c>
      <c r="F19" s="126">
        <f t="shared" si="0"/>
        <v>28200</v>
      </c>
    </row>
    <row r="20" spans="1:6" ht="20.25" x14ac:dyDescent="0.3">
      <c r="A20" s="128" t="s">
        <v>81</v>
      </c>
      <c r="B20" s="129">
        <v>8500</v>
      </c>
      <c r="C20" s="129">
        <v>7000</v>
      </c>
      <c r="D20" s="129">
        <v>7000</v>
      </c>
      <c r="E20" s="129">
        <v>4100</v>
      </c>
      <c r="F20" s="130">
        <f t="shared" si="0"/>
        <v>26600</v>
      </c>
    </row>
    <row r="21" spans="1:6" ht="13.5" thickBot="1" x14ac:dyDescent="0.25"/>
    <row r="22" spans="1:6" ht="21" thickBot="1" x14ac:dyDescent="0.35">
      <c r="A22" s="327" t="s">
        <v>5</v>
      </c>
      <c r="B22" s="328"/>
      <c r="C22" s="328"/>
      <c r="D22" s="328"/>
      <c r="E22" s="329"/>
    </row>
    <row r="23" spans="1:6" ht="21" thickBot="1" x14ac:dyDescent="0.35">
      <c r="A23" s="324" t="s">
        <v>1</v>
      </c>
      <c r="B23" s="325"/>
      <c r="C23" s="325"/>
      <c r="D23" s="325"/>
      <c r="E23" s="325"/>
    </row>
    <row r="24" spans="1:6" ht="21.75" thickBot="1" x14ac:dyDescent="0.4">
      <c r="A24" s="108"/>
      <c r="B24" s="109">
        <v>1</v>
      </c>
      <c r="C24" s="110">
        <v>2</v>
      </c>
      <c r="D24" s="110">
        <v>3</v>
      </c>
      <c r="E24" s="111">
        <v>4</v>
      </c>
    </row>
    <row r="25" spans="1:6" ht="15" x14ac:dyDescent="0.25">
      <c r="A25" s="107" t="s">
        <v>29</v>
      </c>
      <c r="B25" s="102">
        <v>1100</v>
      </c>
      <c r="C25" s="103">
        <v>800</v>
      </c>
      <c r="D25" s="103">
        <f t="shared" ref="D25:E25" si="1">C25</f>
        <v>800</v>
      </c>
      <c r="E25" s="115">
        <f t="shared" si="1"/>
        <v>800</v>
      </c>
      <c r="F25" s="131">
        <f>SUM(B25:E25)</f>
        <v>3500</v>
      </c>
    </row>
    <row r="26" spans="1:6" ht="15" x14ac:dyDescent="0.25">
      <c r="A26" s="101"/>
      <c r="B26" s="102">
        <v>800</v>
      </c>
      <c r="C26" s="103">
        <v>800</v>
      </c>
      <c r="D26" s="103">
        <v>600</v>
      </c>
      <c r="E26" s="115">
        <v>600</v>
      </c>
      <c r="F26" s="131">
        <f t="shared" ref="F26:F38" si="2">SUM(B26:E26)</f>
        <v>2800</v>
      </c>
    </row>
    <row r="27" spans="1:6" ht="15" x14ac:dyDescent="0.25">
      <c r="A27" s="104" t="s">
        <v>6</v>
      </c>
      <c r="B27" s="105">
        <v>1200</v>
      </c>
      <c r="C27" s="106">
        <v>1200</v>
      </c>
      <c r="D27" s="106">
        <v>800</v>
      </c>
      <c r="E27" s="116">
        <v>800</v>
      </c>
      <c r="F27" s="132">
        <f t="shared" si="2"/>
        <v>4000</v>
      </c>
    </row>
    <row r="28" spans="1:6" ht="15" x14ac:dyDescent="0.25">
      <c r="A28" s="104"/>
      <c r="B28" s="105">
        <v>1000</v>
      </c>
      <c r="C28" s="106">
        <v>1000</v>
      </c>
      <c r="D28" s="106">
        <v>600</v>
      </c>
      <c r="E28" s="116">
        <v>600</v>
      </c>
      <c r="F28" s="132">
        <f t="shared" si="2"/>
        <v>3200</v>
      </c>
    </row>
    <row r="29" spans="1:6" ht="15" x14ac:dyDescent="0.25">
      <c r="A29" s="133" t="s">
        <v>32</v>
      </c>
      <c r="B29" s="134">
        <v>1000</v>
      </c>
      <c r="C29" s="135">
        <v>1000</v>
      </c>
      <c r="D29" s="135">
        <v>1000</v>
      </c>
      <c r="E29" s="136">
        <v>1000</v>
      </c>
      <c r="F29" s="137">
        <f t="shared" si="2"/>
        <v>4000</v>
      </c>
    </row>
    <row r="30" spans="1:6" ht="15" x14ac:dyDescent="0.25">
      <c r="A30" s="133"/>
      <c r="B30" s="134">
        <v>700</v>
      </c>
      <c r="C30" s="135">
        <v>700</v>
      </c>
      <c r="D30" s="135">
        <v>700</v>
      </c>
      <c r="E30" s="136">
        <v>700</v>
      </c>
      <c r="F30" s="137">
        <f t="shared" si="2"/>
        <v>2800</v>
      </c>
    </row>
    <row r="31" spans="1:6" ht="15" x14ac:dyDescent="0.25">
      <c r="A31" s="104" t="s">
        <v>85</v>
      </c>
      <c r="B31" s="105">
        <v>1500</v>
      </c>
      <c r="C31" s="106">
        <v>1000</v>
      </c>
      <c r="D31" s="106">
        <v>1000</v>
      </c>
      <c r="E31" s="116">
        <v>1000</v>
      </c>
      <c r="F31" s="132">
        <f t="shared" si="2"/>
        <v>4500</v>
      </c>
    </row>
    <row r="32" spans="1:6" ht="15" x14ac:dyDescent="0.25">
      <c r="A32" s="104"/>
      <c r="B32" s="105">
        <v>1000</v>
      </c>
      <c r="C32" s="106">
        <v>1000</v>
      </c>
      <c r="D32" s="106">
        <v>800</v>
      </c>
      <c r="E32" s="116">
        <v>800</v>
      </c>
      <c r="F32" s="132">
        <f t="shared" si="2"/>
        <v>3600</v>
      </c>
    </row>
    <row r="33" spans="1:9" ht="15" x14ac:dyDescent="0.25">
      <c r="A33" s="101" t="s">
        <v>42</v>
      </c>
      <c r="B33" s="102">
        <v>1400</v>
      </c>
      <c r="C33" s="103">
        <v>1200</v>
      </c>
      <c r="D33" s="103">
        <v>1200</v>
      </c>
      <c r="E33" s="115">
        <v>1200</v>
      </c>
      <c r="F33" s="131">
        <f t="shared" si="2"/>
        <v>5000</v>
      </c>
    </row>
    <row r="34" spans="1:9" ht="15" x14ac:dyDescent="0.25">
      <c r="A34" s="101"/>
      <c r="B34" s="102">
        <v>1200</v>
      </c>
      <c r="C34" s="103">
        <v>1200</v>
      </c>
      <c r="D34" s="103">
        <v>800</v>
      </c>
      <c r="E34" s="115">
        <v>800</v>
      </c>
      <c r="F34" s="131">
        <f t="shared" si="2"/>
        <v>4000</v>
      </c>
    </row>
    <row r="35" spans="1:9" ht="15" x14ac:dyDescent="0.25">
      <c r="A35" s="104" t="s">
        <v>28</v>
      </c>
      <c r="B35" s="105">
        <v>1800</v>
      </c>
      <c r="C35" s="106">
        <v>1400</v>
      </c>
      <c r="D35" s="106">
        <v>1400</v>
      </c>
      <c r="E35" s="116">
        <v>1400</v>
      </c>
      <c r="F35" s="132">
        <f t="shared" si="2"/>
        <v>6000</v>
      </c>
    </row>
    <row r="36" spans="1:9" ht="15" x14ac:dyDescent="0.25">
      <c r="A36" s="104"/>
      <c r="B36" s="105">
        <v>1500</v>
      </c>
      <c r="C36" s="106">
        <v>1300</v>
      </c>
      <c r="D36" s="106">
        <v>1000</v>
      </c>
      <c r="E36" s="116">
        <v>1000</v>
      </c>
      <c r="F36" s="132">
        <f t="shared" si="2"/>
        <v>4800</v>
      </c>
    </row>
    <row r="37" spans="1:9" ht="15" x14ac:dyDescent="0.25">
      <c r="A37" s="101" t="s">
        <v>26</v>
      </c>
      <c r="B37" s="102">
        <v>2200</v>
      </c>
      <c r="C37" s="103">
        <v>1600</v>
      </c>
      <c r="D37" s="103">
        <v>1600</v>
      </c>
      <c r="E37" s="115">
        <v>1600</v>
      </c>
      <c r="F37" s="131">
        <f t="shared" si="2"/>
        <v>7000</v>
      </c>
    </row>
    <row r="38" spans="1:9" ht="16.5" thickBot="1" x14ac:dyDescent="0.3">
      <c r="A38" s="112"/>
      <c r="B38" s="113">
        <v>1500</v>
      </c>
      <c r="C38" s="114">
        <v>1500</v>
      </c>
      <c r="D38" s="114">
        <v>1300</v>
      </c>
      <c r="E38" s="117">
        <v>1300</v>
      </c>
      <c r="F38" s="131">
        <f t="shared" si="2"/>
        <v>5600</v>
      </c>
    </row>
    <row r="39" spans="1:9" ht="13.5" thickBot="1" x14ac:dyDescent="0.25"/>
    <row r="40" spans="1:9" ht="20.25" x14ac:dyDescent="0.3">
      <c r="A40" s="143" t="s">
        <v>39</v>
      </c>
      <c r="B40" s="330" t="s">
        <v>14</v>
      </c>
      <c r="C40" s="330"/>
      <c r="D40" s="322" t="s">
        <v>15</v>
      </c>
      <c r="E40" s="322"/>
      <c r="F40" s="322" t="s">
        <v>16</v>
      </c>
      <c r="G40" s="322"/>
      <c r="H40" s="322" t="s">
        <v>17</v>
      </c>
      <c r="I40" s="323"/>
    </row>
    <row r="41" spans="1:9" ht="21" thickBot="1" x14ac:dyDescent="0.35">
      <c r="A41" s="144" t="s">
        <v>13</v>
      </c>
      <c r="B41" s="145" t="s">
        <v>18</v>
      </c>
      <c r="C41" s="152" t="s">
        <v>19</v>
      </c>
      <c r="D41" s="145" t="s">
        <v>18</v>
      </c>
      <c r="E41" s="152" t="s">
        <v>19</v>
      </c>
      <c r="F41" s="145" t="s">
        <v>18</v>
      </c>
      <c r="G41" s="152" t="s">
        <v>19</v>
      </c>
      <c r="H41" s="145" t="s">
        <v>18</v>
      </c>
      <c r="I41" s="156" t="s">
        <v>19</v>
      </c>
    </row>
    <row r="42" spans="1:9" ht="20.25" x14ac:dyDescent="0.3">
      <c r="A42" s="142" t="s">
        <v>6</v>
      </c>
      <c r="B42" s="146">
        <v>1200</v>
      </c>
      <c r="C42" s="153">
        <v>1000</v>
      </c>
      <c r="D42" s="149">
        <v>1200</v>
      </c>
      <c r="E42" s="153">
        <v>1000</v>
      </c>
      <c r="F42" s="149">
        <v>800</v>
      </c>
      <c r="G42" s="153">
        <v>600</v>
      </c>
      <c r="H42" s="149">
        <v>800</v>
      </c>
      <c r="I42" s="157">
        <v>600</v>
      </c>
    </row>
    <row r="43" spans="1:9" ht="20.25" x14ac:dyDescent="0.3">
      <c r="A43" s="99" t="s">
        <v>35</v>
      </c>
      <c r="B43" s="147">
        <v>1800</v>
      </c>
      <c r="C43" s="154">
        <v>1500</v>
      </c>
      <c r="D43" s="150">
        <v>1400</v>
      </c>
      <c r="E43" s="154">
        <v>1300</v>
      </c>
      <c r="F43" s="150">
        <v>1400</v>
      </c>
      <c r="G43" s="154">
        <v>1000</v>
      </c>
      <c r="H43" s="150">
        <v>1400</v>
      </c>
      <c r="I43" s="158">
        <v>1000</v>
      </c>
    </row>
    <row r="44" spans="1:9" ht="20.25" x14ac:dyDescent="0.3">
      <c r="A44" s="138" t="s">
        <v>33</v>
      </c>
      <c r="B44" s="139">
        <v>1000</v>
      </c>
      <c r="C44" s="140">
        <v>700</v>
      </c>
      <c r="D44" s="140">
        <v>1000</v>
      </c>
      <c r="E44" s="140">
        <v>700</v>
      </c>
      <c r="F44" s="140">
        <v>1000</v>
      </c>
      <c r="G44" s="140">
        <v>700</v>
      </c>
      <c r="H44" s="140">
        <v>1000</v>
      </c>
      <c r="I44" s="141">
        <v>700</v>
      </c>
    </row>
    <row r="45" spans="1:9" ht="20.25" x14ac:dyDescent="0.3">
      <c r="A45" s="99" t="s">
        <v>85</v>
      </c>
      <c r="B45" s="147">
        <v>1500</v>
      </c>
      <c r="C45" s="154">
        <v>1000</v>
      </c>
      <c r="D45" s="150">
        <v>1000</v>
      </c>
      <c r="E45" s="154">
        <v>1000</v>
      </c>
      <c r="F45" s="150">
        <v>1000</v>
      </c>
      <c r="G45" s="154">
        <v>800</v>
      </c>
      <c r="H45" s="150">
        <v>1000</v>
      </c>
      <c r="I45" s="158">
        <v>800</v>
      </c>
    </row>
    <row r="46" spans="1:9" ht="20.25" x14ac:dyDescent="0.3">
      <c r="A46" s="99" t="s">
        <v>26</v>
      </c>
      <c r="B46" s="147">
        <v>2200</v>
      </c>
      <c r="C46" s="154">
        <v>1500</v>
      </c>
      <c r="D46" s="150">
        <v>1600</v>
      </c>
      <c r="E46" s="154">
        <v>1500</v>
      </c>
      <c r="F46" s="150">
        <v>1600</v>
      </c>
      <c r="G46" s="154">
        <v>1300</v>
      </c>
      <c r="H46" s="150">
        <v>1600</v>
      </c>
      <c r="I46" s="158">
        <v>1300</v>
      </c>
    </row>
    <row r="47" spans="1:9" ht="20.25" x14ac:dyDescent="0.3">
      <c r="A47" s="99" t="s">
        <v>41</v>
      </c>
      <c r="B47" s="147">
        <v>1100</v>
      </c>
      <c r="C47" s="154">
        <v>800</v>
      </c>
      <c r="D47" s="150">
        <v>800</v>
      </c>
      <c r="E47" s="154">
        <v>800</v>
      </c>
      <c r="F47" s="150">
        <v>800</v>
      </c>
      <c r="G47" s="154">
        <v>600</v>
      </c>
      <c r="H47" s="150">
        <v>800</v>
      </c>
      <c r="I47" s="158">
        <v>600</v>
      </c>
    </row>
    <row r="48" spans="1:9" ht="21" thickBot="1" x14ac:dyDescent="0.35">
      <c r="A48" s="100" t="s">
        <v>42</v>
      </c>
      <c r="B48" s="148">
        <v>1400</v>
      </c>
      <c r="C48" s="155">
        <v>1200</v>
      </c>
      <c r="D48" s="151">
        <v>1200</v>
      </c>
      <c r="E48" s="155">
        <v>1200</v>
      </c>
      <c r="F48" s="151">
        <v>1200</v>
      </c>
      <c r="G48" s="155">
        <v>800</v>
      </c>
      <c r="H48" s="151">
        <v>1200</v>
      </c>
      <c r="I48" s="159">
        <v>800</v>
      </c>
    </row>
  </sheetData>
  <mergeCells count="7">
    <mergeCell ref="H40:I40"/>
    <mergeCell ref="A2:E2"/>
    <mergeCell ref="A22:E22"/>
    <mergeCell ref="A23:E23"/>
    <mergeCell ref="B40:C40"/>
    <mergeCell ref="D40:E40"/>
    <mergeCell ref="F40:G4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3"/>
  <sheetViews>
    <sheetView workbookViewId="0">
      <selection activeCell="H9" sqref="H9"/>
    </sheetView>
  </sheetViews>
  <sheetFormatPr defaultRowHeight="12.75" x14ac:dyDescent="0.2"/>
  <cols>
    <col min="1" max="1" width="18.7109375" customWidth="1"/>
    <col min="3" max="3" width="11.7109375" style="49" customWidth="1"/>
    <col min="4" max="4" width="12.5703125" style="49" customWidth="1"/>
    <col min="5" max="6" width="11.7109375" style="49" customWidth="1"/>
    <col min="7" max="7" width="9.7109375" customWidth="1"/>
  </cols>
  <sheetData>
    <row r="1" spans="1:7" ht="19.5" x14ac:dyDescent="0.3">
      <c r="C1" s="48" t="s">
        <v>44</v>
      </c>
    </row>
    <row r="3" spans="1:7" ht="15.75" x14ac:dyDescent="0.25">
      <c r="A3" s="50" t="s">
        <v>0</v>
      </c>
      <c r="B3" s="51" t="s">
        <v>45</v>
      </c>
      <c r="C3" s="331" t="s">
        <v>1</v>
      </c>
      <c r="D3" s="331"/>
      <c r="E3" s="331"/>
      <c r="F3" s="331"/>
    </row>
    <row r="4" spans="1:7" ht="15" x14ac:dyDescent="0.25">
      <c r="A4" s="332" t="s">
        <v>46</v>
      </c>
      <c r="B4" s="333"/>
      <c r="C4" s="52">
        <v>1</v>
      </c>
      <c r="D4" s="52">
        <v>2</v>
      </c>
      <c r="E4" s="52">
        <v>3</v>
      </c>
      <c r="F4" s="52">
        <v>4</v>
      </c>
    </row>
    <row r="5" spans="1:7" ht="30" x14ac:dyDescent="0.25">
      <c r="A5" s="334"/>
      <c r="B5" s="335"/>
      <c r="C5" s="53" t="s">
        <v>2</v>
      </c>
      <c r="D5" s="54" t="s">
        <v>47</v>
      </c>
      <c r="E5" s="54" t="s">
        <v>48</v>
      </c>
      <c r="F5" s="54" t="s">
        <v>49</v>
      </c>
    </row>
    <row r="6" spans="1:7" ht="15.75" x14ac:dyDescent="0.25">
      <c r="A6" s="52" t="s">
        <v>3</v>
      </c>
      <c r="B6" s="55">
        <v>14200</v>
      </c>
      <c r="C6" s="46">
        <v>5500</v>
      </c>
      <c r="D6" s="46">
        <v>3500</v>
      </c>
      <c r="E6" s="46">
        <v>3000</v>
      </c>
      <c r="F6" s="46">
        <v>2200</v>
      </c>
      <c r="G6" s="49"/>
    </row>
    <row r="7" spans="1:7" ht="15.75" x14ac:dyDescent="0.25">
      <c r="A7" s="52" t="s">
        <v>4</v>
      </c>
      <c r="B7" s="55">
        <v>14200</v>
      </c>
      <c r="C7" s="46">
        <v>5500</v>
      </c>
      <c r="D7" s="46">
        <v>3500</v>
      </c>
      <c r="E7" s="46">
        <v>3000</v>
      </c>
      <c r="F7" s="46">
        <v>2200</v>
      </c>
      <c r="G7" s="49"/>
    </row>
    <row r="8" spans="1:7" ht="15.75" x14ac:dyDescent="0.25">
      <c r="A8" s="52" t="s">
        <v>50</v>
      </c>
      <c r="B8" s="55">
        <v>15800</v>
      </c>
      <c r="C8" s="46">
        <v>6500</v>
      </c>
      <c r="D8" s="46">
        <v>4000</v>
      </c>
      <c r="E8" s="46">
        <v>3000</v>
      </c>
      <c r="F8" s="46">
        <v>2300</v>
      </c>
      <c r="G8" s="49"/>
    </row>
    <row r="9" spans="1:7" ht="15.75" x14ac:dyDescent="0.25">
      <c r="A9" s="52" t="s">
        <v>51</v>
      </c>
      <c r="B9" s="55">
        <v>15800</v>
      </c>
      <c r="C9" s="46">
        <v>6500</v>
      </c>
      <c r="D9" s="46">
        <v>4000</v>
      </c>
      <c r="E9" s="46">
        <v>3000</v>
      </c>
      <c r="F9" s="46">
        <v>2300</v>
      </c>
      <c r="G9" s="49"/>
    </row>
    <row r="10" spans="1:7" ht="15.75" x14ac:dyDescent="0.25">
      <c r="A10" s="52" t="s">
        <v>52</v>
      </c>
      <c r="B10" s="55">
        <v>15800</v>
      </c>
      <c r="C10" s="46">
        <v>6500</v>
      </c>
      <c r="D10" s="46">
        <v>4000</v>
      </c>
      <c r="E10" s="46">
        <v>3000</v>
      </c>
      <c r="F10" s="46">
        <v>2300</v>
      </c>
      <c r="G10" s="49"/>
    </row>
    <row r="11" spans="1:7" ht="15.75" x14ac:dyDescent="0.25">
      <c r="A11" s="52" t="s">
        <v>53</v>
      </c>
      <c r="B11" s="55">
        <v>18000</v>
      </c>
      <c r="C11" s="46">
        <v>7500</v>
      </c>
      <c r="D11" s="46">
        <v>4000</v>
      </c>
      <c r="E11" s="46">
        <v>4000</v>
      </c>
      <c r="F11" s="46">
        <v>2500</v>
      </c>
      <c r="G11" s="49"/>
    </row>
    <row r="12" spans="1:7" ht="15.75" x14ac:dyDescent="0.25">
      <c r="A12" s="52" t="s">
        <v>54</v>
      </c>
      <c r="B12" s="55">
        <v>18000</v>
      </c>
      <c r="C12" s="46">
        <v>7500</v>
      </c>
      <c r="D12" s="46">
        <v>4000</v>
      </c>
      <c r="E12" s="46">
        <v>4000</v>
      </c>
      <c r="F12" s="46">
        <v>2500</v>
      </c>
      <c r="G12" s="49"/>
    </row>
    <row r="13" spans="1:7" ht="15.75" x14ac:dyDescent="0.25">
      <c r="A13" s="52" t="s">
        <v>55</v>
      </c>
      <c r="B13" s="55">
        <v>18000</v>
      </c>
      <c r="C13" s="46">
        <v>7500</v>
      </c>
      <c r="D13" s="46">
        <v>4000</v>
      </c>
      <c r="E13" s="46">
        <v>4000</v>
      </c>
      <c r="F13" s="46">
        <v>2500</v>
      </c>
      <c r="G13" s="49"/>
    </row>
    <row r="14" spans="1:7" ht="15.75" x14ac:dyDescent="0.25">
      <c r="A14" s="52" t="s">
        <v>56</v>
      </c>
      <c r="B14" s="55">
        <v>19800</v>
      </c>
      <c r="C14" s="46">
        <v>7500</v>
      </c>
      <c r="D14" s="46">
        <v>5000</v>
      </c>
      <c r="E14" s="46">
        <v>4500</v>
      </c>
      <c r="F14" s="46">
        <v>2800</v>
      </c>
      <c r="G14" s="49"/>
    </row>
    <row r="15" spans="1:7" ht="15.75" x14ac:dyDescent="0.25">
      <c r="A15" s="52" t="s">
        <v>57</v>
      </c>
      <c r="B15" s="55">
        <v>19800</v>
      </c>
      <c r="C15" s="46">
        <v>7500</v>
      </c>
      <c r="D15" s="46">
        <v>5000</v>
      </c>
      <c r="E15" s="46">
        <v>4500</v>
      </c>
      <c r="F15" s="46">
        <v>2800</v>
      </c>
      <c r="G15" s="49"/>
    </row>
    <row r="16" spans="1:7" ht="15.75" x14ac:dyDescent="0.25">
      <c r="A16" s="52" t="s">
        <v>58</v>
      </c>
      <c r="B16" s="55">
        <v>22000</v>
      </c>
      <c r="C16" s="46">
        <v>7500</v>
      </c>
      <c r="D16" s="46">
        <v>6000</v>
      </c>
      <c r="E16" s="46">
        <v>5500</v>
      </c>
      <c r="F16" s="46">
        <v>3000</v>
      </c>
      <c r="G16" s="49"/>
    </row>
    <row r="17" spans="1:7" ht="15.75" x14ac:dyDescent="0.25">
      <c r="A17" s="52" t="s">
        <v>59</v>
      </c>
      <c r="B17" s="55">
        <v>25800</v>
      </c>
      <c r="C17" s="46">
        <v>8500</v>
      </c>
      <c r="D17" s="46">
        <v>7000</v>
      </c>
      <c r="E17" s="46">
        <v>7000</v>
      </c>
      <c r="F17" s="46">
        <v>3300</v>
      </c>
      <c r="G17" s="49"/>
    </row>
    <row r="18" spans="1:7" ht="15.75" x14ac:dyDescent="0.25">
      <c r="A18" s="52" t="s">
        <v>60</v>
      </c>
      <c r="B18" s="55">
        <v>25800</v>
      </c>
      <c r="C18" s="46">
        <v>8500</v>
      </c>
      <c r="D18" s="46">
        <v>7000</v>
      </c>
      <c r="E18" s="46">
        <v>7000</v>
      </c>
      <c r="F18" s="46">
        <v>3300</v>
      </c>
      <c r="G18" s="49"/>
    </row>
    <row r="19" spans="1:7" ht="15.75" x14ac:dyDescent="0.25">
      <c r="A19" s="52" t="s">
        <v>61</v>
      </c>
      <c r="B19" s="55">
        <v>25800</v>
      </c>
      <c r="C19" s="46">
        <v>8500</v>
      </c>
      <c r="D19" s="46">
        <v>7000</v>
      </c>
      <c r="E19" s="46">
        <v>7000</v>
      </c>
      <c r="F19" s="46">
        <v>3300</v>
      </c>
      <c r="G19" s="49"/>
    </row>
    <row r="20" spans="1:7" ht="15.75" x14ac:dyDescent="0.25">
      <c r="A20" s="52" t="s">
        <v>62</v>
      </c>
      <c r="B20" s="55">
        <v>26000</v>
      </c>
      <c r="C20" s="46">
        <v>8500</v>
      </c>
      <c r="D20" s="46">
        <v>7000</v>
      </c>
      <c r="E20" s="46">
        <v>7000</v>
      </c>
      <c r="F20" s="46">
        <v>3500</v>
      </c>
      <c r="G20" s="49"/>
    </row>
    <row r="22" spans="1:7" ht="16.5" x14ac:dyDescent="0.3">
      <c r="A22" s="56" t="s">
        <v>63</v>
      </c>
      <c r="B22" s="57" t="s">
        <v>64</v>
      </c>
      <c r="C22" s="58"/>
      <c r="D22" s="58"/>
      <c r="E22" s="59"/>
    </row>
    <row r="26" spans="1:7" x14ac:dyDescent="0.2">
      <c r="A26" s="7" t="s">
        <v>5</v>
      </c>
      <c r="B26" s="7"/>
      <c r="C26" s="60"/>
    </row>
    <row r="27" spans="1:7" ht="15.75" x14ac:dyDescent="0.25">
      <c r="C27" s="336" t="s">
        <v>1</v>
      </c>
      <c r="D27" s="336"/>
      <c r="E27" s="336"/>
      <c r="F27" s="336"/>
      <c r="G27" s="51" t="s">
        <v>45</v>
      </c>
    </row>
    <row r="28" spans="1:7" x14ac:dyDescent="0.2">
      <c r="C28" s="61">
        <v>1</v>
      </c>
      <c r="D28" s="61">
        <v>2</v>
      </c>
      <c r="E28" s="61">
        <v>3</v>
      </c>
      <c r="F28" s="61">
        <v>4</v>
      </c>
      <c r="G28" s="62"/>
    </row>
    <row r="29" spans="1:7" x14ac:dyDescent="0.2">
      <c r="A29" s="50" t="s">
        <v>29</v>
      </c>
      <c r="B29" s="63" t="s">
        <v>30</v>
      </c>
      <c r="C29" s="47">
        <v>900</v>
      </c>
      <c r="D29" s="47">
        <v>700</v>
      </c>
      <c r="E29" s="47">
        <f t="shared" ref="E29:F32" si="0">D29</f>
        <v>700</v>
      </c>
      <c r="F29" s="47">
        <f t="shared" si="0"/>
        <v>700</v>
      </c>
      <c r="G29" s="61">
        <f>SUM(C29:F29)</f>
        <v>3000</v>
      </c>
    </row>
    <row r="30" spans="1:7" x14ac:dyDescent="0.2">
      <c r="A30" s="7"/>
      <c r="B30" s="63" t="s">
        <v>31</v>
      </c>
      <c r="C30" s="47">
        <v>600</v>
      </c>
      <c r="D30" s="47">
        <v>500</v>
      </c>
      <c r="E30" s="47">
        <f t="shared" si="0"/>
        <v>500</v>
      </c>
      <c r="F30" s="47">
        <f t="shared" si="0"/>
        <v>500</v>
      </c>
      <c r="G30" s="61">
        <f t="shared" ref="G30:G42" si="1">SUM(C30:F30)</f>
        <v>2100</v>
      </c>
    </row>
    <row r="31" spans="1:7" x14ac:dyDescent="0.2">
      <c r="A31" s="50" t="s">
        <v>6</v>
      </c>
      <c r="B31" s="63" t="s">
        <v>30</v>
      </c>
      <c r="C31" s="47">
        <v>1100</v>
      </c>
      <c r="D31" s="47">
        <v>800</v>
      </c>
      <c r="E31" s="47">
        <f t="shared" si="0"/>
        <v>800</v>
      </c>
      <c r="F31" s="47">
        <f t="shared" si="0"/>
        <v>800</v>
      </c>
      <c r="G31" s="61">
        <f t="shared" si="1"/>
        <v>3500</v>
      </c>
    </row>
    <row r="32" spans="1:7" x14ac:dyDescent="0.2">
      <c r="A32" s="7"/>
      <c r="B32" s="63" t="s">
        <v>31</v>
      </c>
      <c r="C32" s="47">
        <v>700</v>
      </c>
      <c r="D32" s="47">
        <v>600</v>
      </c>
      <c r="E32" s="47">
        <f t="shared" si="0"/>
        <v>600</v>
      </c>
      <c r="F32" s="47">
        <f t="shared" si="0"/>
        <v>600</v>
      </c>
      <c r="G32" s="61">
        <f t="shared" si="1"/>
        <v>2500</v>
      </c>
    </row>
    <row r="33" spans="1:7" x14ac:dyDescent="0.2">
      <c r="A33" s="50" t="s">
        <v>32</v>
      </c>
      <c r="B33" s="63" t="s">
        <v>30</v>
      </c>
      <c r="C33" s="47">
        <v>1000</v>
      </c>
      <c r="D33" s="47">
        <f t="shared" ref="D33:F42" si="2">C33</f>
        <v>1000</v>
      </c>
      <c r="E33" s="47">
        <f t="shared" si="2"/>
        <v>1000</v>
      </c>
      <c r="F33" s="47">
        <f t="shared" si="2"/>
        <v>1000</v>
      </c>
      <c r="G33" s="61">
        <f t="shared" si="1"/>
        <v>4000</v>
      </c>
    </row>
    <row r="34" spans="1:7" x14ac:dyDescent="0.2">
      <c r="A34" s="7"/>
      <c r="B34" s="63" t="s">
        <v>31</v>
      </c>
      <c r="C34" s="47">
        <v>700</v>
      </c>
      <c r="D34" s="47">
        <f t="shared" si="2"/>
        <v>700</v>
      </c>
      <c r="E34" s="47">
        <f t="shared" si="2"/>
        <v>700</v>
      </c>
      <c r="F34" s="47">
        <f t="shared" si="2"/>
        <v>700</v>
      </c>
      <c r="G34" s="61">
        <f t="shared" si="1"/>
        <v>2800</v>
      </c>
    </row>
    <row r="35" spans="1:7" x14ac:dyDescent="0.2">
      <c r="A35" s="64" t="s">
        <v>43</v>
      </c>
      <c r="B35" s="63" t="s">
        <v>30</v>
      </c>
      <c r="C35" s="47">
        <v>1500</v>
      </c>
      <c r="D35" s="47">
        <v>1000</v>
      </c>
      <c r="E35" s="47">
        <v>1000</v>
      </c>
      <c r="F35" s="47">
        <v>1000</v>
      </c>
      <c r="G35" s="61">
        <v>4500</v>
      </c>
    </row>
    <row r="36" spans="1:7" x14ac:dyDescent="0.2">
      <c r="A36" s="7"/>
      <c r="B36" s="63" t="s">
        <v>31</v>
      </c>
      <c r="C36" s="47">
        <v>800</v>
      </c>
      <c r="D36" s="47">
        <v>800</v>
      </c>
      <c r="E36" s="47">
        <v>800</v>
      </c>
      <c r="F36" s="47">
        <v>800</v>
      </c>
      <c r="G36" s="61">
        <v>3200</v>
      </c>
    </row>
    <row r="37" spans="1:7" x14ac:dyDescent="0.2">
      <c r="A37" s="50" t="s">
        <v>42</v>
      </c>
      <c r="B37" s="63" t="s">
        <v>30</v>
      </c>
      <c r="C37" s="47">
        <v>1400</v>
      </c>
      <c r="D37" s="47">
        <v>1200</v>
      </c>
      <c r="E37" s="47">
        <f t="shared" si="2"/>
        <v>1200</v>
      </c>
      <c r="F37" s="47">
        <f t="shared" si="2"/>
        <v>1200</v>
      </c>
      <c r="G37" s="61">
        <f t="shared" si="1"/>
        <v>5000</v>
      </c>
    </row>
    <row r="38" spans="1:7" x14ac:dyDescent="0.2">
      <c r="A38" s="7"/>
      <c r="B38" s="63" t="s">
        <v>31</v>
      </c>
      <c r="C38" s="47">
        <v>1100</v>
      </c>
      <c r="D38" s="47">
        <v>800</v>
      </c>
      <c r="E38" s="47">
        <f t="shared" si="2"/>
        <v>800</v>
      </c>
      <c r="F38" s="47">
        <f t="shared" si="2"/>
        <v>800</v>
      </c>
      <c r="G38" s="61">
        <f t="shared" si="1"/>
        <v>3500</v>
      </c>
    </row>
    <row r="39" spans="1:7" x14ac:dyDescent="0.2">
      <c r="A39" s="50" t="s">
        <v>28</v>
      </c>
      <c r="B39" s="63" t="s">
        <v>30</v>
      </c>
      <c r="C39" s="47">
        <v>1800</v>
      </c>
      <c r="D39" s="47">
        <v>1400</v>
      </c>
      <c r="E39" s="47">
        <f t="shared" si="2"/>
        <v>1400</v>
      </c>
      <c r="F39" s="47">
        <f t="shared" si="2"/>
        <v>1400</v>
      </c>
      <c r="G39" s="61">
        <f t="shared" si="1"/>
        <v>6000</v>
      </c>
    </row>
    <row r="40" spans="1:7" x14ac:dyDescent="0.2">
      <c r="A40" s="50"/>
      <c r="B40" s="63" t="s">
        <v>31</v>
      </c>
      <c r="C40" s="47">
        <v>1500</v>
      </c>
      <c r="D40" s="47">
        <v>1000</v>
      </c>
      <c r="E40" s="47">
        <f t="shared" si="2"/>
        <v>1000</v>
      </c>
      <c r="F40" s="47">
        <f t="shared" si="2"/>
        <v>1000</v>
      </c>
      <c r="G40" s="61">
        <f t="shared" si="1"/>
        <v>4500</v>
      </c>
    </row>
    <row r="41" spans="1:7" x14ac:dyDescent="0.2">
      <c r="A41" s="50" t="s">
        <v>26</v>
      </c>
      <c r="B41" s="63" t="s">
        <v>30</v>
      </c>
      <c r="C41" s="47">
        <v>2200</v>
      </c>
      <c r="D41" s="47">
        <v>1600</v>
      </c>
      <c r="E41" s="47">
        <f t="shared" si="2"/>
        <v>1600</v>
      </c>
      <c r="F41" s="47">
        <f t="shared" si="2"/>
        <v>1600</v>
      </c>
      <c r="G41" s="61">
        <f t="shared" si="1"/>
        <v>7000</v>
      </c>
    </row>
    <row r="42" spans="1:7" x14ac:dyDescent="0.2">
      <c r="A42" s="50"/>
      <c r="B42" s="63" t="s">
        <v>31</v>
      </c>
      <c r="C42" s="47">
        <v>1400</v>
      </c>
      <c r="D42" s="47">
        <v>1200</v>
      </c>
      <c r="E42" s="47">
        <f t="shared" si="2"/>
        <v>1200</v>
      </c>
      <c r="F42" s="47">
        <f t="shared" si="2"/>
        <v>1200</v>
      </c>
      <c r="G42" s="61">
        <f t="shared" si="1"/>
        <v>5000</v>
      </c>
    </row>
    <row r="43" spans="1:7" x14ac:dyDescent="0.2">
      <c r="A43" s="7"/>
      <c r="B43" s="65"/>
    </row>
  </sheetData>
  <mergeCells count="3">
    <mergeCell ref="C3:F3"/>
    <mergeCell ref="A4:B5"/>
    <mergeCell ref="C27:F2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
  <sheetViews>
    <sheetView workbookViewId="0">
      <selection activeCell="C9" sqref="C9"/>
    </sheetView>
  </sheetViews>
  <sheetFormatPr defaultColWidth="18.140625" defaultRowHeight="12.75" x14ac:dyDescent="0.2"/>
  <sheetData>
    <row r="1" spans="1:10" s="1" customFormat="1" ht="42" customHeight="1" thickBot="1" x14ac:dyDescent="0.35">
      <c r="A1" s="18" t="s">
        <v>10</v>
      </c>
      <c r="B1" s="19" t="s">
        <v>8</v>
      </c>
      <c r="C1" s="19" t="s">
        <v>22</v>
      </c>
      <c r="D1" s="10" t="s">
        <v>13</v>
      </c>
      <c r="E1" s="20" t="s">
        <v>25</v>
      </c>
      <c r="F1" s="9" t="s">
        <v>12</v>
      </c>
      <c r="G1" s="10" t="s">
        <v>36</v>
      </c>
      <c r="H1" s="10" t="s">
        <v>37</v>
      </c>
      <c r="I1" s="11" t="s">
        <v>38</v>
      </c>
      <c r="J1" s="3" t="s">
        <v>9</v>
      </c>
    </row>
    <row r="2" spans="1:10" s="2" customFormat="1" ht="20.25" x14ac:dyDescent="0.3">
      <c r="A2" s="15">
        <v>1</v>
      </c>
      <c r="B2" s="16" t="s">
        <v>3</v>
      </c>
      <c r="C2" s="16" t="s">
        <v>23</v>
      </c>
      <c r="D2" s="42" t="s">
        <v>41</v>
      </c>
      <c r="E2" s="17" t="s">
        <v>19</v>
      </c>
      <c r="F2" s="22" t="e">
        <f>IF($B2="","",IF($C2="School",IF($D2="","",IF($E2="","",SUM(LOOKUP($B2,$B$16:B$22,C$16:C$22),IF($E2="1-WAY",LOOKUP($D2,$B$542:$B$548,D$542:D$548),LOOKUP($D2,$B$542:$B$548,C$542:C$548))))),LOOKUP($B2,$B$505:$B$519,C$505:C$519)))</f>
        <v>#N/A</v>
      </c>
      <c r="G2" s="22" t="e">
        <f>IF($B2="","",IF($C2="School",IF($D2="","",IF($E2="","",SUM(LOOKUP($B2,$B$505:C$519,D$505:D$519),IF($E2="1-WAY",LOOKUP($D2,$B$542:$B$548,F$542:F$548),LOOKUP($D2,$B$542:$B$548,E$542:E$548))))),LOOKUP($B2,$B$505:$B$519,D$505:D$519)))</f>
        <v>#N/A</v>
      </c>
      <c r="H2" s="22" t="e">
        <f>IF($B2="","",IF($C2="School",IF($D2="","",IF($E2="","",SUM(LOOKUP($B2,$B$505:D$519,E$505:E$519),IF($E2="1-WAY",LOOKUP($D2,$B$542:$B$548,H$542:H$548),LOOKUP($D2,$B$542:$B$548,G$542:G$548))))),LOOKUP($B2,$B$505:$B$519,E$505:E$519)))</f>
        <v>#N/A</v>
      </c>
      <c r="I2" s="22" t="e">
        <f>IF($B2="","",IF($C2="School",IF($D2="","",IF($E2="","",SUM(LOOKUP($B2,$B$505:E$519,F$505:F$519),IF($E2="1-WAY",LOOKUP($D2,$B$542:$B$548,J$542:J$548),LOOKUP($D2,$B$542:$B$548,I$542:I$548))))),LOOKUP($B2,$B$505:$B$519,F$505:F$519)))</f>
        <v>#N/A</v>
      </c>
      <c r="J2" s="23" t="e">
        <f>SUM(F2:I2)</f>
        <v>#N/A</v>
      </c>
    </row>
    <row r="3" spans="1:10" s="2" customFormat="1" ht="20.25" x14ac:dyDescent="0.3">
      <c r="A3" s="12">
        <v>2</v>
      </c>
      <c r="B3" s="13" t="s">
        <v>3</v>
      </c>
      <c r="C3" s="13" t="s">
        <v>23</v>
      </c>
      <c r="D3" s="43" t="s">
        <v>35</v>
      </c>
      <c r="E3" s="14" t="s">
        <v>18</v>
      </c>
      <c r="F3" s="22" t="e">
        <f>IF($B3="","",IF($C3="School",IF($D3="","",IF($E3="","",SUM(LOOKUP($B3,$B$505:B$519,C$505:C$519),IF($E3="1-WAY",LOOKUP($D3,$B$542:$B$548,D$542:D$548),LOOKUP($D3,$B$542:$B$548,C$542:C$548))))),LOOKUP($B3,$B$505:$B$519,C$505:C$519)))</f>
        <v>#N/A</v>
      </c>
      <c r="G3" s="22" t="e">
        <f>IF($B3="","",IF($C3="School",IF($D3="","",IF($E3="","",SUM(LOOKUP($B3,$B$505:C$519,D$505:D$519),IF($E3="1-WAY",LOOKUP($D3,$B$542:$B$548,F$542:F$548),LOOKUP($D3,$B$542:$B$548,E$542:E$548))))),LOOKUP($B3,$B$505:$B$519,D$505:D$519)))</f>
        <v>#N/A</v>
      </c>
      <c r="H3" s="22" t="e">
        <f>IF($B3="","",IF($C3="School",IF($D3="","",IF($E3="","",SUM(LOOKUP($B3,$B$505:D$519,E$505:E$519),IF($E3="1-WAY",LOOKUP($D3,$B$542:$B$548,H$542:H$548),LOOKUP($D3,$B$542:$B$548,G$542:G$548))))),LOOKUP($B3,$B$505:$B$519,E$505:E$519)))</f>
        <v>#N/A</v>
      </c>
      <c r="I3" s="22" t="e">
        <f>IF($B3="","",IF($C3="School",IF($D3="","",IF($E3="","",SUM(LOOKUP($B3,$B$505:E$519,F$505:F$519),IF($E3="1-WAY",LOOKUP($D3,$B$542:$B$548,J$542:J$548),LOOKUP($D3,$B$542:$B$548,I$542:I$548))))),LOOKUP($B3,$B$505:$B$519,F$505:F$519)))</f>
        <v>#N/A</v>
      </c>
      <c r="J3" s="23" t="e">
        <f t="shared" ref="J3:J11" si="0">SUM(F3:I3)</f>
        <v>#N/A</v>
      </c>
    </row>
    <row r="4" spans="1:10" s="2" customFormat="1" ht="20.25" x14ac:dyDescent="0.3">
      <c r="A4" s="12">
        <v>3</v>
      </c>
      <c r="B4" s="13"/>
      <c r="C4" s="13"/>
      <c r="D4" s="43"/>
      <c r="E4" s="14"/>
      <c r="F4" s="22" t="str">
        <f>IF($B4="","",IF($C4="School",IF($D4="","",IF($E4="","",SUM(LOOKUP($B4,$B$505:B$519,C$505:C$519),IF($E4="1-WAY",LOOKUP($D4,$B$542:$B$548,D$542:D$548),LOOKUP($D4,$B$542:$B$548,C$542:C$548))))),LOOKUP($B4,$B$505:$B$519,C$505:C$519)))</f>
        <v/>
      </c>
      <c r="G4" s="22" t="str">
        <f>IF($B4="","",IF($C4="School",IF($D4="","",IF($E4="","",SUM(LOOKUP($B4,$B$505:C$519,D$505:D$519),IF($E4="1-WAY",LOOKUP($D4,$B$542:$B$548,F$542:F$548),LOOKUP($D4,$B$542:$B$548,E$542:E$548))))),LOOKUP($B4,$B$505:$B$519,D$505:D$519)))</f>
        <v/>
      </c>
      <c r="H4" s="22" t="str">
        <f>IF($B4="","",IF($C4="School",IF($D4="","",IF($E4="","",SUM(LOOKUP($B4,$B$505:D$519,E$505:E$519),IF($E4="1-WAY",LOOKUP($D4,$B$542:$B$548,H$542:H$548),LOOKUP($D4,$B$542:$B$548,G$542:G$548))))),LOOKUP($B4,$B$505:$B$519,E$505:E$519)))</f>
        <v/>
      </c>
      <c r="I4" s="22" t="str">
        <f>IF($B4="","",IF($C4="School",IF($D4="","",IF($E4="","",SUM(LOOKUP($B4,$B$505:E$519,F$505:F$519),IF($E4="1-WAY",LOOKUP($D4,$B$542:$B$548,J$542:J$548),LOOKUP($D4,$B$542:$B$548,I$542:I$548))))),LOOKUP($B4,$B$505:$B$519,F$505:F$519)))</f>
        <v/>
      </c>
      <c r="J4" s="23">
        <f t="shared" si="0"/>
        <v>0</v>
      </c>
    </row>
    <row r="5" spans="1:10" s="2" customFormat="1" ht="20.25" x14ac:dyDescent="0.3">
      <c r="A5" s="12">
        <v>4</v>
      </c>
      <c r="B5" s="13"/>
      <c r="C5" s="13"/>
      <c r="D5" s="43"/>
      <c r="E5" s="14"/>
      <c r="F5" s="22" t="str">
        <f>IF($B5="","",IF($C5="School",IF($D5="","",IF($E5="","",SUM(LOOKUP($B5,$B$505:B$519,C$505:C$519),IF($E5="1-WAY",LOOKUP($D5,$B$542:$B$548,D$542:D$548),LOOKUP($D5,$B$542:$B$548,C$542:C$548))))),LOOKUP($B5,$B$505:$B$519,C$505:C$519)))</f>
        <v/>
      </c>
      <c r="G5" s="22" t="str">
        <f>IF($B5="","",IF($C5="School",IF($D5="","",IF($E5="","",SUM(LOOKUP($B5,$B$505:C$519,D$505:D$519),IF($E5="1-WAY",LOOKUP($D5,$B$542:$B$548,F$542:F$548),LOOKUP($D5,$B$542:$B$548,E$542:E$548))))),LOOKUP($B5,$B$505:$B$519,D$505:D$519)))</f>
        <v/>
      </c>
      <c r="H5" s="22" t="str">
        <f>IF($B5="","",IF($C5="School",IF($D5="","",IF($E5="","",SUM(LOOKUP($B5,$B$505:D$519,E$505:E$519),IF($E5="1-WAY",LOOKUP($D5,$B$542:$B$548,H$542:H$548),LOOKUP($D5,$B$542:$B$548,G$542:G$548))))),LOOKUP($B5,$B$505:$B$519,E$505:E$519)))</f>
        <v/>
      </c>
      <c r="I5" s="22" t="str">
        <f>IF($B5="","",IF($C5="School",IF($D5="","",IF($E5="","",SUM(LOOKUP($B5,$B$505:E$519,F$505:F$519),IF($E5="1-WAY",LOOKUP($D5,$B$542:$B$548,J$542:J$548),LOOKUP($D5,$B$542:$B$548,I$542:I$548))))),LOOKUP($B5,$B$505:$B$519,F$505:F$519)))</f>
        <v/>
      </c>
      <c r="J5" s="23">
        <f t="shared" si="0"/>
        <v>0</v>
      </c>
    </row>
    <row r="6" spans="1:10" s="2" customFormat="1" ht="20.25" x14ac:dyDescent="0.3">
      <c r="A6" s="12">
        <v>5</v>
      </c>
      <c r="B6" s="13"/>
      <c r="C6" s="13"/>
      <c r="D6" s="43"/>
      <c r="E6" s="14"/>
      <c r="F6" s="22" t="str">
        <f>IF($B6="","",IF($C6="School",IF($D6="","",IF($E6="","",SUM(LOOKUP($B6,$B$505:B$519,C$505:C$519),IF($E6="1-WAY",LOOKUP($D6,$B$542:$B$548,D$542:D$548),LOOKUP($D6,$B$542:$B$548,C$542:C$548))))),LOOKUP($B6,$B$505:$B$519,C$505:C$519)))</f>
        <v/>
      </c>
      <c r="G6" s="22" t="str">
        <f>IF($B6="","",IF($C6="School",IF($D6="","",IF($E6="","",SUM(LOOKUP($B6,$B$505:C$519,D$505:D$519),IF($E6="1-WAY",LOOKUP($D6,$B$542:$B$548,F$542:F$548),LOOKUP($D6,$B$542:$B$548,E$542:E$548))))),LOOKUP($B6,$B$505:$B$519,D$505:D$519)))</f>
        <v/>
      </c>
      <c r="H6" s="22" t="str">
        <f>IF($B6="","",IF($C6="School",IF($D6="","",IF($E6="","",SUM(LOOKUP($B6,$B$505:D$519,E$505:E$519),IF($E6="1-WAY",LOOKUP($D6,$B$542:$B$548,H$542:H$548),LOOKUP($D6,$B$542:$B$548,G$542:G$548))))),LOOKUP($B6,$B$505:$B$519,E$505:E$519)))</f>
        <v/>
      </c>
      <c r="I6" s="22" t="str">
        <f>IF($B6="","",IF($C6="School",IF($D6="","",IF($E6="","",SUM(LOOKUP($B6,$B$505:E$519,F$505:F$519),IF($E6="1-WAY",LOOKUP($D6,$B$542:$B$548,J$542:J$548),LOOKUP($D6,$B$542:$B$548,I$542:I$548))))),LOOKUP($B6,$B$505:$B$519,F$505:F$519)))</f>
        <v/>
      </c>
      <c r="J6" s="23">
        <f t="shared" si="0"/>
        <v>0</v>
      </c>
    </row>
    <row r="7" spans="1:10" s="2" customFormat="1" ht="20.25" x14ac:dyDescent="0.3">
      <c r="A7" s="12">
        <v>6</v>
      </c>
      <c r="B7" s="13"/>
      <c r="C7" s="13"/>
      <c r="D7" s="43"/>
      <c r="E7" s="14"/>
      <c r="F7" s="22" t="str">
        <f>IF($B7="","",IF($C7="School",IF($D7="","",IF($E7="","",SUM(LOOKUP($B7,$B$505:B$519,C$505:C$519),IF($E7="1-WAY",LOOKUP($D7,$B$542:$B$548,D$542:D$548),LOOKUP($D7,$B$542:$B$548,C$542:C$548))))),LOOKUP($B7,$B$505:$B$519,C$505:C$519)))</f>
        <v/>
      </c>
      <c r="G7" s="22" t="str">
        <f>IF($B7="","",IF($C7="School",IF($D7="","",IF($E7="","",SUM(LOOKUP($B7,$B$505:C$519,D$505:D$519),IF($E7="1-WAY",LOOKUP($D7,$B$542:$B$548,F$542:F$548),LOOKUP($D7,$B$542:$B$548,E$542:E$548))))),LOOKUP($B7,$B$505:$B$519,D$505:D$519)))</f>
        <v/>
      </c>
      <c r="H7" s="22" t="str">
        <f>IF($B7="","",IF($C7="School",IF($D7="","",IF($E7="","",SUM(LOOKUP($B7,$B$505:D$519,E$505:E$519),IF($E7="1-WAY",LOOKUP($D7,$B$542:$B$548,H$542:H$548),LOOKUP($D7,$B$542:$B$548,G$542:G$548))))),LOOKUP($B7,$B$505:$B$519,E$505:E$519)))</f>
        <v/>
      </c>
      <c r="I7" s="22" t="str">
        <f>IF($B7="","",IF($C7="School",IF($D7="","",IF($E7="","",SUM(LOOKUP($B7,$B$505:E$519,F$505:F$519),IF($E7="1-WAY",LOOKUP($D7,$B$542:$B$548,J$542:J$548),LOOKUP($D7,$B$542:$B$548,I$542:I$548))))),LOOKUP($B7,$B$505:$B$519,F$505:F$519)))</f>
        <v/>
      </c>
      <c r="J7" s="23">
        <f t="shared" si="0"/>
        <v>0</v>
      </c>
    </row>
    <row r="8" spans="1:10" s="2" customFormat="1" ht="20.25" x14ac:dyDescent="0.3">
      <c r="A8" s="12">
        <v>7</v>
      </c>
      <c r="B8" s="13"/>
      <c r="C8" s="13"/>
      <c r="D8" s="43"/>
      <c r="E8" s="14"/>
      <c r="F8" s="22" t="str">
        <f>IF($B8="","",IF($C8="School",IF($D8="","",IF($E8="","",SUM(LOOKUP($B8,$B$505:B$519,C$505:C$519),IF($E8="1-WAY",LOOKUP($D8,$B$542:$B$548,D$542:D$548),LOOKUP($D8,$B$542:$B$548,C$542:C$548))))),LOOKUP($B8,$B$505:$B$519,C$505:C$519)))</f>
        <v/>
      </c>
      <c r="G8" s="22" t="str">
        <f>IF($B8="","",IF($C8="School",IF($D8="","",IF($E8="","",SUM(LOOKUP($B8,$B$505:C$519,D$505:D$519),IF($E8="1-WAY",LOOKUP($D8,$B$542:$B$548,F$542:F$548),LOOKUP($D8,$B$542:$B$548,E$542:E$548))))),LOOKUP($B8,$B$505:$B$519,D$505:D$519)))</f>
        <v/>
      </c>
      <c r="H8" s="22" t="str">
        <f>IF($B8="","",IF($C8="School",IF($D8="","",IF($E8="","",SUM(LOOKUP($B8,$B$505:D$519,E$505:E$519),IF($E8="1-WAY",LOOKUP($D8,$B$542:$B$548,H$542:H$548),LOOKUP($D8,$B$542:$B$548,G$542:G$548))))),LOOKUP($B8,$B$505:$B$519,E$505:E$519)))</f>
        <v/>
      </c>
      <c r="I8" s="22" t="str">
        <f>IF($B8="","",IF($C8="School",IF($D8="","",IF($E8="","",SUM(LOOKUP($B8,$B$505:E$519,F$505:F$519),IF($E8="1-WAY",LOOKUP($D8,$B$542:$B$548,J$542:J$548),LOOKUP($D8,$B$542:$B$548,I$542:I$548))))),LOOKUP($B8,$B$505:$B$519,F$505:F$519)))</f>
        <v/>
      </c>
      <c r="J8" s="23">
        <f t="shared" si="0"/>
        <v>0</v>
      </c>
    </row>
    <row r="9" spans="1:10" s="2" customFormat="1" ht="20.25" x14ac:dyDescent="0.3">
      <c r="A9" s="12">
        <v>8</v>
      </c>
      <c r="B9" s="13"/>
      <c r="C9" s="13"/>
      <c r="D9" s="43"/>
      <c r="E9" s="14"/>
      <c r="F9" s="22" t="str">
        <f>IF($B9="","",IF($C9="School",IF($D9="","",IF($E9="","",SUM(LOOKUP($B9,$B$505:B$519,C$505:C$519),IF($E9="1-WAY",LOOKUP($D9,$B$542:$B$548,D$542:D$548),LOOKUP($D9,$B$542:$B$548,C$542:C$548))))),LOOKUP($B9,$B$505:$B$519,C$505:C$519)))</f>
        <v/>
      </c>
      <c r="G9" s="22" t="str">
        <f>IF($B9="","",IF($C9="School",IF($D9="","",IF($E9="","",SUM(LOOKUP($B9,$B$505:C$519,D$505:D$519),IF($E9="1-WAY",LOOKUP($D9,$B$542:$B$548,F$542:F$548),LOOKUP($D9,$B$542:$B$548,E$542:E$548))))),LOOKUP($B9,$B$505:$B$519,D$505:D$519)))</f>
        <v/>
      </c>
      <c r="H9" s="22" t="str">
        <f>IF($B9="","",IF($C9="School",IF($D9="","",IF($E9="","",SUM(LOOKUP($B9,$B$505:D$519,E$505:E$519),IF($E9="1-WAY",LOOKUP($D9,$B$542:$B$548,H$542:H$548),LOOKUP($D9,$B$542:$B$548,G$542:G$548))))),LOOKUP($B9,$B$505:$B$519,E$505:E$519)))</f>
        <v/>
      </c>
      <c r="I9" s="22" t="str">
        <f>IF($B9="","",IF($C9="School",IF($D9="","",IF($E9="","",SUM(LOOKUP($B9,$B$505:E$519,F$505:F$519),IF($E9="1-WAY",LOOKUP($D9,$B$542:$B$548,J$542:J$548),LOOKUP($D9,$B$542:$B$548,I$542:I$548))))),LOOKUP($B9,$B$505:$B$519,F$505:F$519)))</f>
        <v/>
      </c>
      <c r="J9" s="23">
        <f t="shared" si="0"/>
        <v>0</v>
      </c>
    </row>
    <row r="10" spans="1:10" s="2" customFormat="1" ht="20.25" x14ac:dyDescent="0.3">
      <c r="A10" s="12">
        <v>9</v>
      </c>
      <c r="B10" s="13"/>
      <c r="C10" s="13"/>
      <c r="D10" s="43"/>
      <c r="E10" s="14"/>
      <c r="F10" s="22" t="str">
        <f>IF($B10="","",IF($C10="School",IF($D10="","",IF($E10="","",SUM(LOOKUP($B10,$B$505:B$519,C$505:C$519),IF($E10="1-WAY",LOOKUP($D10,$B$542:$B$548,D$542:D$548),LOOKUP($D10,$B$542:$B$548,C$542:C$548))))),LOOKUP($B10,$B$505:$B$519,C$505:C$519)))</f>
        <v/>
      </c>
      <c r="G10" s="22" t="str">
        <f>IF($B10="","",IF($C10="School",IF($D10="","",IF($E10="","",SUM(LOOKUP($B10,$B$505:C$519,D$505:D$519),IF($E10="1-WAY",LOOKUP($D10,$B$542:$B$548,F$542:F$548),LOOKUP($D10,$B$542:$B$548,E$542:E$548))))),LOOKUP($B10,$B$505:$B$519,D$505:D$519)))</f>
        <v/>
      </c>
      <c r="H10" s="22" t="str">
        <f>IF($B10="","",IF($C10="School",IF($D10="","",IF($E10="","",SUM(LOOKUP($B10,$B$505:D$519,E$505:E$519),IF($E10="1-WAY",LOOKUP($D10,$B$542:$B$548,H$542:H$548),LOOKUP($D10,$B$542:$B$548,G$542:G$548))))),LOOKUP($B10,$B$505:$B$519,E$505:E$519)))</f>
        <v/>
      </c>
      <c r="I10" s="22" t="str">
        <f>IF($B10="","",IF($C10="School",IF($D10="","",IF($E10="","",SUM(LOOKUP($B10,$B$505:E$519,F$505:F$519),IF($E10="1-WAY",LOOKUP($D10,$B$542:$B$548,J$542:J$548),LOOKUP($D10,$B$542:$B$548,I$542:I$548))))),LOOKUP($B10,$B$505:$B$519,F$505:F$519)))</f>
        <v/>
      </c>
      <c r="J10" s="23">
        <f t="shared" si="0"/>
        <v>0</v>
      </c>
    </row>
    <row r="11" spans="1:10" s="2" customFormat="1" ht="21" thickBot="1" x14ac:dyDescent="0.35">
      <c r="A11" s="12">
        <v>10</v>
      </c>
      <c r="B11" s="13"/>
      <c r="C11" s="13"/>
      <c r="D11" s="43"/>
      <c r="E11" s="14"/>
      <c r="F11" s="22" t="str">
        <f>IF($B11="","",IF($C11="School",IF($D11="","",IF($E11="","",SUM(LOOKUP($B11,$B$505:B$519,C$505:C$519),IF($E11="1-WAY",LOOKUP($D11,$B$542:$B$548,D$542:D$548),LOOKUP($D11,$B$542:$B$548,C$542:C$548))))),LOOKUP($B11,$B$505:$B$519,C$505:C$519)))</f>
        <v/>
      </c>
      <c r="G11" s="22" t="str">
        <f>IF($B11="","",IF($C11="School",IF($D11="","",IF($E11="","",SUM(LOOKUP($B11,$B$505:C$519,D$505:D$519),IF($E11="1-WAY",LOOKUP($D11,$B$542:$B$548,F$542:F$548),LOOKUP($D11,$B$542:$B$548,E$542:E$548))))),LOOKUP($B11,$B$505:$B$519,D$505:D$519)))</f>
        <v/>
      </c>
      <c r="H11" s="22" t="str">
        <f>IF($B11="","",IF($C11="School",IF($D11="","",IF($E11="","",SUM(LOOKUP($B11,$B$505:D$519,E$505:E$519),IF($E11="1-WAY",LOOKUP($D11,$B$542:$B$548,H$542:H$548),LOOKUP($D11,$B$542:$B$548,G$542:G$548))))),LOOKUP($B11,$B$505:$B$519,E$505:E$519)))</f>
        <v/>
      </c>
      <c r="I11" s="22" t="str">
        <f>IF($B11="","",IF($C11="School",IF($D11="","",IF($E11="","",SUM(LOOKUP($B11,$B$505:E$519,F$505:F$519),IF($E11="1-WAY",LOOKUP($D11,$B$542:$B$548,J$542:J$548),LOOKUP($D11,$B$542:$B$548,I$542:I$548))))),LOOKUP($B11,$B$505:$B$519,F$505:F$519)))</f>
        <v/>
      </c>
      <c r="J11" s="24">
        <f t="shared" si="0"/>
        <v>0</v>
      </c>
    </row>
    <row r="12" spans="1:10" s="2" customFormat="1" ht="21" thickBot="1" x14ac:dyDescent="0.35">
      <c r="A12" s="337" t="s">
        <v>11</v>
      </c>
      <c r="B12" s="338"/>
      <c r="C12" s="338"/>
      <c r="D12" s="338"/>
      <c r="E12" s="339"/>
      <c r="F12" s="4" t="e">
        <f>SUM(F2:F11)</f>
        <v>#N/A</v>
      </c>
      <c r="G12" s="5" t="e">
        <f>SUM(G2:G11)</f>
        <v>#N/A</v>
      </c>
      <c r="H12" s="5" t="e">
        <f>SUM(H2:H11)</f>
        <v>#N/A</v>
      </c>
      <c r="I12" s="6" t="e">
        <f>SUM(I2:I11)</f>
        <v>#N/A</v>
      </c>
      <c r="J12" s="21" t="e">
        <f>SUM(J2:J11)</f>
        <v>#N/A</v>
      </c>
    </row>
    <row r="14" spans="1:10" ht="13.5" thickBot="1" x14ac:dyDescent="0.25"/>
    <row r="15" spans="1:10" ht="21" thickBot="1" x14ac:dyDescent="0.35">
      <c r="A15" s="25" t="s">
        <v>13</v>
      </c>
      <c r="B15" s="45" t="s">
        <v>18</v>
      </c>
      <c r="C15" s="28" t="s">
        <v>19</v>
      </c>
      <c r="D15" s="29" t="s">
        <v>18</v>
      </c>
      <c r="E15" s="30" t="s">
        <v>19</v>
      </c>
      <c r="F15" s="27" t="s">
        <v>18</v>
      </c>
      <c r="G15" s="28" t="s">
        <v>19</v>
      </c>
      <c r="H15" s="27" t="s">
        <v>18</v>
      </c>
      <c r="I15" s="28" t="s">
        <v>19</v>
      </c>
    </row>
    <row r="16" spans="1:10" ht="20.25" x14ac:dyDescent="0.3">
      <c r="A16" s="38" t="s">
        <v>41</v>
      </c>
      <c r="B16" s="31">
        <v>1100</v>
      </c>
      <c r="C16" s="32">
        <v>800</v>
      </c>
      <c r="D16" s="32">
        <v>800</v>
      </c>
      <c r="E16" s="32">
        <v>800</v>
      </c>
      <c r="F16" s="32">
        <v>800</v>
      </c>
      <c r="G16" s="32">
        <v>600</v>
      </c>
      <c r="H16" s="32">
        <v>800</v>
      </c>
      <c r="I16" s="33">
        <v>600</v>
      </c>
    </row>
    <row r="17" spans="1:9" ht="20.25" x14ac:dyDescent="0.3">
      <c r="A17" s="38" t="s">
        <v>6</v>
      </c>
      <c r="B17" s="31">
        <v>1100</v>
      </c>
      <c r="C17" s="34">
        <v>700</v>
      </c>
      <c r="D17" s="34">
        <v>800</v>
      </c>
      <c r="E17" s="34">
        <v>600</v>
      </c>
      <c r="F17" s="34">
        <v>800</v>
      </c>
      <c r="G17" s="34">
        <v>600</v>
      </c>
      <c r="H17" s="34">
        <v>800</v>
      </c>
      <c r="I17" s="35">
        <v>600</v>
      </c>
    </row>
    <row r="18" spans="1:9" ht="20.25" x14ac:dyDescent="0.3">
      <c r="A18" s="38" t="s">
        <v>33</v>
      </c>
      <c r="B18" s="31">
        <v>1000</v>
      </c>
      <c r="C18" s="34">
        <v>700</v>
      </c>
      <c r="D18" s="34">
        <v>1000</v>
      </c>
      <c r="E18" s="34">
        <v>700</v>
      </c>
      <c r="F18" s="34">
        <v>1000</v>
      </c>
      <c r="G18" s="34">
        <v>700</v>
      </c>
      <c r="H18" s="34">
        <v>1000</v>
      </c>
      <c r="I18" s="35">
        <v>700</v>
      </c>
    </row>
    <row r="19" spans="1:9" ht="20.25" x14ac:dyDescent="0.3">
      <c r="A19" s="38" t="s">
        <v>34</v>
      </c>
      <c r="B19" s="31">
        <v>1500</v>
      </c>
      <c r="C19" s="34">
        <v>800</v>
      </c>
      <c r="D19" s="34">
        <v>1000</v>
      </c>
      <c r="E19" s="34">
        <v>800</v>
      </c>
      <c r="F19" s="34">
        <v>1000</v>
      </c>
      <c r="G19" s="34">
        <v>800</v>
      </c>
      <c r="H19" s="34">
        <v>1000</v>
      </c>
      <c r="I19" s="35">
        <v>800</v>
      </c>
    </row>
    <row r="20" spans="1:9" ht="20.25" x14ac:dyDescent="0.3">
      <c r="A20" s="38" t="s">
        <v>40</v>
      </c>
      <c r="B20" s="31">
        <v>1400</v>
      </c>
      <c r="C20" s="34">
        <v>1100</v>
      </c>
      <c r="D20" s="34">
        <v>1200</v>
      </c>
      <c r="E20" s="34">
        <v>800</v>
      </c>
      <c r="F20" s="34">
        <v>1200</v>
      </c>
      <c r="G20" s="34">
        <v>800</v>
      </c>
      <c r="H20" s="34">
        <v>1200</v>
      </c>
      <c r="I20" s="35">
        <v>800</v>
      </c>
    </row>
    <row r="21" spans="1:9" ht="20.25" x14ac:dyDescent="0.3">
      <c r="A21" s="38" t="s">
        <v>35</v>
      </c>
      <c r="B21" s="31">
        <v>1800</v>
      </c>
      <c r="C21" s="34">
        <v>1500</v>
      </c>
      <c r="D21" s="34">
        <v>1400</v>
      </c>
      <c r="E21" s="34">
        <v>1000</v>
      </c>
      <c r="F21" s="34">
        <v>1400</v>
      </c>
      <c r="G21" s="34">
        <v>1000</v>
      </c>
      <c r="H21" s="34">
        <v>1400</v>
      </c>
      <c r="I21" s="35">
        <v>1000</v>
      </c>
    </row>
    <row r="22" spans="1:9" ht="21" thickBot="1" x14ac:dyDescent="0.35">
      <c r="A22" s="39" t="s">
        <v>26</v>
      </c>
      <c r="B22" s="31">
        <v>2200</v>
      </c>
      <c r="C22" s="36">
        <v>1400</v>
      </c>
      <c r="D22" s="36">
        <v>1600</v>
      </c>
      <c r="E22" s="36">
        <v>1200</v>
      </c>
      <c r="F22" s="36">
        <v>1600</v>
      </c>
      <c r="G22" s="36">
        <v>1200</v>
      </c>
      <c r="H22" s="36">
        <v>1600</v>
      </c>
      <c r="I22" s="37">
        <v>1200</v>
      </c>
    </row>
    <row r="23" spans="1:9" ht="20.25" x14ac:dyDescent="0.3">
      <c r="A23" s="26" t="s">
        <v>20</v>
      </c>
      <c r="B23" s="8"/>
      <c r="C23" s="8"/>
      <c r="D23" s="8"/>
      <c r="E23" s="8"/>
      <c r="F23" s="8"/>
      <c r="G23" s="8"/>
      <c r="H23" s="8"/>
      <c r="I23" s="8"/>
    </row>
    <row r="24" spans="1:9" ht="20.25" x14ac:dyDescent="0.3">
      <c r="A24" s="26" t="s">
        <v>21</v>
      </c>
      <c r="B24" s="8"/>
      <c r="C24" s="8"/>
      <c r="D24" s="8"/>
      <c r="E24" s="8"/>
      <c r="F24" s="8"/>
      <c r="G24" s="8"/>
      <c r="H24" s="8"/>
      <c r="I24" s="8"/>
    </row>
    <row r="25" spans="1:9" ht="21" thickBot="1" x14ac:dyDescent="0.35">
      <c r="A25" s="8"/>
      <c r="B25" s="8"/>
      <c r="C25" s="8"/>
      <c r="D25" s="8"/>
      <c r="E25" s="8"/>
      <c r="F25" s="8"/>
      <c r="G25" s="8"/>
      <c r="H25" s="8"/>
      <c r="I25" s="8"/>
    </row>
    <row r="26" spans="1:9" ht="21" thickBot="1" x14ac:dyDescent="0.35">
      <c r="A26" s="40" t="s">
        <v>18</v>
      </c>
      <c r="B26" s="8"/>
      <c r="C26" s="44" t="s">
        <v>23</v>
      </c>
      <c r="D26" s="8"/>
      <c r="E26" s="8"/>
      <c r="F26" s="8"/>
      <c r="G26" s="8"/>
      <c r="H26" s="8"/>
      <c r="I26" s="8"/>
    </row>
    <row r="27" spans="1:9" ht="21" thickBot="1" x14ac:dyDescent="0.35">
      <c r="A27" s="41" t="s">
        <v>19</v>
      </c>
      <c r="B27" s="8"/>
      <c r="C27" s="44" t="s">
        <v>24</v>
      </c>
      <c r="D27" s="8"/>
      <c r="E27" s="8"/>
      <c r="F27" s="8"/>
      <c r="G27" s="8"/>
      <c r="H27" s="8"/>
      <c r="I27" s="8"/>
    </row>
  </sheetData>
  <mergeCells count="1">
    <mergeCell ref="A12:E12"/>
  </mergeCells>
  <dataValidations count="4">
    <dataValidation type="list" allowBlank="1" showInputMessage="1" showErrorMessage="1" sqref="D3:D11" xr:uid="{00000000-0002-0000-0200-000000000000}">
      <formula1>$B$542:$B$548</formula1>
    </dataValidation>
    <dataValidation type="list" allowBlank="1" showInputMessage="1" showErrorMessage="1" sqref="B2:B11" xr:uid="{00000000-0002-0000-0200-000001000000}">
      <formula1>$B$505:$B$519</formula1>
    </dataValidation>
    <dataValidation type="list" allowBlank="1" showInputMessage="1" showErrorMessage="1" sqref="C2:C11" xr:uid="{00000000-0002-0000-0200-000002000000}">
      <formula1>$D$552:$D$553</formula1>
    </dataValidation>
    <dataValidation type="list" allowBlank="1" showInputMessage="1" showErrorMessage="1" sqref="E2:E11" xr:uid="{00000000-0002-0000-0200-000003000000}">
      <formula1>$B$552:$B$553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FEE</vt:lpstr>
      <vt:lpstr>2025-2026 العالمية</vt:lpstr>
      <vt:lpstr>AY2023-24 Fee-structure</vt:lpstr>
      <vt:lpstr>AY2022-23 Fee-structure</vt:lpstr>
      <vt:lpstr>2018-19</vt:lpstr>
      <vt:lpstr>Sheet-old</vt:lpstr>
      <vt:lpstr>CASH</vt:lpstr>
      <vt:lpstr>grade</vt:lpstr>
      <vt:lpstr>FEE!Print_Area</vt:lpstr>
      <vt:lpstr>table</vt:lpstr>
    </vt:vector>
  </TitlesOfParts>
  <Company>Home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2022-06-09T06:49:45Z</cp:lastPrinted>
  <dcterms:created xsi:type="dcterms:W3CDTF">2011-05-08T04:21:26Z</dcterms:created>
  <dcterms:modified xsi:type="dcterms:W3CDTF">2026-05-13T04:34:46Z</dcterms:modified>
</cp:coreProperties>
</file>